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470" activeTab="1"/>
  </bookViews>
  <sheets>
    <sheet name="01E" sheetId="1" r:id="rId1"/>
    <sheet name="016" sheetId="2" r:id="rId2"/>
  </sheets>
  <definedNames/>
  <calcPr fullCalcOnLoad="1"/>
</workbook>
</file>

<file path=xl/sharedStrings.xml><?xml version="1.0" encoding="utf-8"?>
<sst xmlns="http://schemas.openxmlformats.org/spreadsheetml/2006/main" count="453" uniqueCount="46">
  <si>
    <t>GT40 Gearbox</t>
  </si>
  <si>
    <t>Selection</t>
  </si>
  <si>
    <t>Max Allowable RPM=</t>
  </si>
  <si>
    <t>Tire Diameter (inches)=</t>
  </si>
  <si>
    <t>Target mph for RPM Calc=</t>
  </si>
  <si>
    <t>Box S/N</t>
  </si>
  <si>
    <t>AEY</t>
  </si>
  <si>
    <t>Effective</t>
  </si>
  <si>
    <t>Ratio</t>
  </si>
  <si>
    <t>Max Speed</t>
  </si>
  <si>
    <t>Overall</t>
  </si>
  <si>
    <t>Final</t>
  </si>
  <si>
    <t>First</t>
  </si>
  <si>
    <t>Second</t>
  </si>
  <si>
    <t>Third</t>
  </si>
  <si>
    <t>Fourth</t>
  </si>
  <si>
    <t>Fifth</t>
  </si>
  <si>
    <t>Target RPM</t>
  </si>
  <si>
    <t>APT</t>
  </si>
  <si>
    <t>AAZ</t>
  </si>
  <si>
    <t>3V</t>
  </si>
  <si>
    <t>5N</t>
  </si>
  <si>
    <t>MR</t>
  </si>
  <si>
    <t>3K</t>
  </si>
  <si>
    <t>HE</t>
  </si>
  <si>
    <t>HF</t>
  </si>
  <si>
    <t>BMO</t>
  </si>
  <si>
    <t>3Q</t>
  </si>
  <si>
    <t>3U</t>
  </si>
  <si>
    <t>3T</t>
  </si>
  <si>
    <t>RPM AFTER</t>
  </si>
  <si>
    <t>SHIFT</t>
  </si>
  <si>
    <t>Percentage</t>
  </si>
  <si>
    <t>RPM DROP</t>
  </si>
  <si>
    <t>Sixth</t>
  </si>
  <si>
    <t>EKN</t>
  </si>
  <si>
    <t>CYB</t>
  </si>
  <si>
    <t>FRM</t>
  </si>
  <si>
    <t>DQS</t>
  </si>
  <si>
    <t>FPN</t>
  </si>
  <si>
    <t>FRL</t>
  </si>
  <si>
    <t>FRG</t>
  </si>
  <si>
    <t>GBA</t>
  </si>
  <si>
    <t>GAZ</t>
  </si>
  <si>
    <t>GEA</t>
  </si>
  <si>
    <t>DPV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</si>
</sst>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10"/>
      <color indexed="10"/>
      <name val="Arial"/>
      <family val="0"/>
    </font>
    <font>
      <b/>
      <i/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2" fontId="1" fillId="2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2" borderId="0" xfId="0" applyNumberFormat="1" applyFont="1" applyFill="1" applyBorder="1" applyAlignment="1" applyProtection="1">
      <alignment/>
      <protection/>
    </xf>
    <xf numFmtId="0" fontId="1" fillId="3" borderId="0" xfId="0" applyNumberFormat="1" applyFont="1" applyFill="1" applyBorder="1" applyAlignment="1" applyProtection="1">
      <alignment/>
      <protection/>
    </xf>
    <xf numFmtId="0" fontId="4" fillId="2" borderId="0" xfId="0" applyNumberFormat="1" applyFont="1" applyFill="1" applyBorder="1" applyAlignment="1" applyProtection="1">
      <alignment horizontal="center"/>
      <protection/>
    </xf>
    <xf numFmtId="0" fontId="0" fillId="3" borderId="0" xfId="0" applyNumberFormat="1" applyFont="1" applyFill="1" applyBorder="1" applyAlignment="1" applyProtection="1">
      <alignment/>
      <protection/>
    </xf>
    <xf numFmtId="0" fontId="1" fillId="3" borderId="0" xfId="0" applyNumberFormat="1" applyFont="1" applyFill="1" applyBorder="1" applyAlignment="1" applyProtection="1">
      <alignment horizontal="center"/>
      <protection/>
    </xf>
    <xf numFmtId="0" fontId="1" fillId="2" borderId="0" xfId="0" applyNumberFormat="1" applyFont="1" applyFill="1" applyBorder="1" applyAlignment="1" applyProtection="1">
      <alignment horizontal="center"/>
      <protection/>
    </xf>
    <xf numFmtId="0" fontId="1" fillId="2" borderId="0" xfId="0" applyNumberFormat="1" applyFont="1" applyFill="1" applyBorder="1" applyAlignment="1" applyProtection="1">
      <alignment/>
      <protection/>
    </xf>
    <xf numFmtId="2" fontId="0" fillId="2" borderId="0" xfId="0" applyNumberFormat="1" applyFont="1" applyFill="1" applyBorder="1" applyAlignment="1" applyProtection="1">
      <alignment/>
      <protection/>
    </xf>
    <xf numFmtId="2" fontId="1" fillId="2" borderId="0" xfId="0" applyNumberFormat="1" applyFont="1" applyFill="1" applyBorder="1" applyAlignment="1" applyProtection="1">
      <alignment/>
      <protection/>
    </xf>
    <xf numFmtId="0" fontId="0" fillId="2" borderId="0" xfId="0" applyNumberFormat="1" applyFont="1" applyFill="1" applyBorder="1" applyAlignment="1" applyProtection="1">
      <alignment horizontal="center"/>
      <protection/>
    </xf>
    <xf numFmtId="2" fontId="0" fillId="2" borderId="0" xfId="0" applyNumberFormat="1" applyFont="1" applyFill="1" applyBorder="1" applyAlignment="1" applyProtection="1">
      <alignment horizontal="center"/>
      <protection/>
    </xf>
    <xf numFmtId="2" fontId="5" fillId="2" borderId="0" xfId="0" applyNumberFormat="1" applyFont="1" applyFill="1" applyBorder="1" applyAlignment="1" applyProtection="1">
      <alignment horizontal="center"/>
      <protection/>
    </xf>
    <xf numFmtId="2" fontId="6" fillId="2" borderId="0" xfId="0" applyNumberFormat="1" applyFont="1" applyFill="1" applyBorder="1" applyAlignment="1" applyProtection="1">
      <alignment horizontal="center"/>
      <protection/>
    </xf>
    <xf numFmtId="0" fontId="0" fillId="2" borderId="0" xfId="0" applyNumberFormat="1" applyFont="1" applyFill="1" applyBorder="1" applyAlignment="1" applyProtection="1">
      <alignment/>
      <protection/>
    </xf>
    <xf numFmtId="0" fontId="1" fillId="2" borderId="0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F126"/>
  <sheetViews>
    <sheetView workbookViewId="0" topLeftCell="A1">
      <selection activeCell="A1" sqref="A1"/>
    </sheetView>
  </sheetViews>
  <sheetFormatPr defaultColWidth="9.140625" defaultRowHeight="12.75"/>
  <cols>
    <col min="1" max="1" width="27.57421875" style="2" customWidth="1"/>
    <col min="2" max="2" width="14.421875" style="2" customWidth="1"/>
    <col min="3" max="3" width="17.28125" style="2" customWidth="1"/>
    <col min="4" max="4" width="15.140625" style="2" customWidth="1"/>
    <col min="5" max="5" width="12.7109375" style="2" customWidth="1"/>
    <col min="6" max="6" width="11.7109375" style="2" customWidth="1"/>
    <col min="7" max="8" width="10.00390625" style="2" customWidth="1"/>
    <col min="9" max="9" width="13.57421875" style="2" customWidth="1"/>
    <col min="10" max="16384" width="10.00390625" style="2" customWidth="1"/>
  </cols>
  <sheetData>
    <row r="1" spans="1:6" ht="15" customHeight="1">
      <c r="A1" s="3" t="s">
        <v>0</v>
      </c>
      <c r="B1" s="3"/>
      <c r="C1" s="5"/>
      <c r="D1" s="5"/>
      <c r="E1" s="5"/>
      <c r="F1" s="5"/>
    </row>
    <row r="2" spans="1:6" ht="15" customHeight="1">
      <c r="A2" s="3" t="s">
        <v>1</v>
      </c>
      <c r="B2" s="3"/>
      <c r="C2" s="5"/>
      <c r="D2" s="5"/>
      <c r="E2" s="5"/>
      <c r="F2" s="5"/>
    </row>
    <row r="3" spans="1:6" ht="12.75">
      <c r="A3" s="4" t="s">
        <v>2</v>
      </c>
      <c r="B3" s="6"/>
      <c r="C3" s="7">
        <v>6500</v>
      </c>
      <c r="D3" s="7"/>
      <c r="E3" s="7"/>
      <c r="F3" s="7"/>
    </row>
    <row r="4" spans="1:6" ht="12.75">
      <c r="A4" s="4" t="s">
        <v>3</v>
      </c>
      <c r="B4" s="6"/>
      <c r="C4" s="7">
        <v>25.8</v>
      </c>
      <c r="D4" s="7"/>
      <c r="E4" s="7"/>
      <c r="F4" s="7"/>
    </row>
    <row r="5" spans="1:6" ht="12.75">
      <c r="A5" s="4" t="s">
        <v>4</v>
      </c>
      <c r="B5" s="6"/>
      <c r="C5" s="7">
        <v>75</v>
      </c>
      <c r="D5" s="7"/>
      <c r="E5" s="7"/>
      <c r="F5" s="7"/>
    </row>
    <row r="7" spans="1:6" ht="12.75">
      <c r="A7" s="9" t="s">
        <v>5</v>
      </c>
      <c r="B7" s="8" t="s">
        <v>35</v>
      </c>
      <c r="C7" s="12"/>
      <c r="D7" s="8" t="s">
        <v>7</v>
      </c>
      <c r="E7" s="17" t="s">
        <v>30</v>
      </c>
      <c r="F7" s="17" t="s">
        <v>32</v>
      </c>
    </row>
    <row r="8" spans="1:6" ht="12.75">
      <c r="A8" s="9"/>
      <c r="B8" s="1" t="s">
        <v>8</v>
      </c>
      <c r="C8" s="1" t="s">
        <v>9</v>
      </c>
      <c r="D8" s="1" t="s">
        <v>10</v>
      </c>
      <c r="E8" s="17">
        <f>$C$3</f>
        <v>6500</v>
      </c>
      <c r="F8" s="17" t="s">
        <v>33</v>
      </c>
    </row>
    <row r="9" spans="1:6" ht="12.75">
      <c r="A9" s="9" t="s">
        <v>11</v>
      </c>
      <c r="B9" s="10">
        <v>3.75</v>
      </c>
      <c r="C9" s="13"/>
      <c r="D9" s="1" t="s">
        <v>8</v>
      </c>
      <c r="E9" s="17" t="s">
        <v>31</v>
      </c>
      <c r="F9" s="17"/>
    </row>
    <row r="10" spans="1:6" ht="12.75">
      <c r="A10" s="9" t="s">
        <v>12</v>
      </c>
      <c r="B10" s="10">
        <v>3.88</v>
      </c>
      <c r="C10" s="13">
        <f aca="true" t="shared" si="0" ref="C10:C15">((($C$3/$B$9/B10))*(($C$4/2)*2*3.1457))*(0.000947)</f>
        <v>34.33502363092784</v>
      </c>
      <c r="D10" s="10">
        <f>(B9*B10)</f>
        <v>14.549999999999999</v>
      </c>
      <c r="E10" s="16"/>
      <c r="F10" s="16"/>
    </row>
    <row r="11" spans="1:6" ht="12.75">
      <c r="A11" s="9" t="s">
        <v>13</v>
      </c>
      <c r="B11" s="10">
        <v>2.19</v>
      </c>
      <c r="C11" s="13">
        <f t="shared" si="0"/>
        <v>60.831000770776264</v>
      </c>
      <c r="D11" s="10">
        <f>(B9*B11)</f>
        <v>8.2125</v>
      </c>
      <c r="E11" s="16">
        <f>ROUND((C10*B9*B11*336)/($C$4),-1)</f>
        <v>3670</v>
      </c>
      <c r="F11" s="16">
        <f>ROUND(((($C$3-E11)/$C$3)*100),0)</f>
        <v>44</v>
      </c>
    </row>
    <row r="12" spans="1:6" ht="12.75">
      <c r="A12" s="9" t="s">
        <v>14</v>
      </c>
      <c r="B12" s="10">
        <v>1.42</v>
      </c>
      <c r="C12" s="13">
        <f t="shared" si="0"/>
        <v>93.81682513239438</v>
      </c>
      <c r="D12" s="10">
        <f>(B9*B12)</f>
        <v>5.324999999999999</v>
      </c>
      <c r="E12" s="16">
        <f>ROUND((C11*B9*B12*336)/($C$4),-1)</f>
        <v>4220</v>
      </c>
      <c r="F12" s="16">
        <f>ROUND(((($C$3-E12)/$C$3)*100),0)</f>
        <v>35</v>
      </c>
    </row>
    <row r="13" spans="1:6" ht="12.75">
      <c r="A13" s="9" t="s">
        <v>15</v>
      </c>
      <c r="B13" s="10">
        <v>1.03</v>
      </c>
      <c r="C13" s="13">
        <f t="shared" si="0"/>
        <v>129.33970066796115</v>
      </c>
      <c r="D13" s="10">
        <f>(B9*B13)</f>
        <v>3.8625000000000003</v>
      </c>
      <c r="E13" s="16">
        <f>ROUND((C12*B9*B13*336)/($C$4),-1)</f>
        <v>4720</v>
      </c>
      <c r="F13" s="16">
        <f>ROUND(((($C$3-E13)/$C$3)*100),0)</f>
        <v>27</v>
      </c>
    </row>
    <row r="14" spans="1:6" ht="12.75">
      <c r="A14" s="9" t="s">
        <v>16</v>
      </c>
      <c r="B14" s="10">
        <v>0.73</v>
      </c>
      <c r="C14" s="13">
        <f t="shared" si="0"/>
        <v>182.4930023123288</v>
      </c>
      <c r="D14" s="10">
        <f>(B9*B14)</f>
        <v>2.7375</v>
      </c>
      <c r="E14" s="16">
        <f>ROUND((C13*B9*B14*336)/($C$4),-1)</f>
        <v>4610</v>
      </c>
      <c r="F14" s="16">
        <f>ROUND(((($C$3-E14)/$C$3)*100),0)</f>
        <v>29</v>
      </c>
    </row>
    <row r="15" spans="1:6" ht="12.75">
      <c r="A15" s="9" t="s">
        <v>34</v>
      </c>
      <c r="B15" s="10">
        <v>0.6</v>
      </c>
      <c r="C15" s="15">
        <f t="shared" si="0"/>
        <v>222.03315281333334</v>
      </c>
      <c r="D15" s="10">
        <f>(B9*B15)</f>
        <v>2.25</v>
      </c>
      <c r="E15" s="16">
        <f>ROUND((C14*B9*B15*336)/($C$4),-1)</f>
        <v>5350</v>
      </c>
      <c r="F15" s="16">
        <f>ROUND(((($C$3-E15)/$C$3)*100),0)</f>
        <v>18</v>
      </c>
    </row>
    <row r="16" spans="1:6" ht="12.75">
      <c r="A16" s="9" t="s">
        <v>17</v>
      </c>
      <c r="B16" s="10"/>
      <c r="C16" s="14">
        <f>($C$5*B9*B15*336)/($C$4)</f>
        <v>2197.6744186046512</v>
      </c>
      <c r="D16" s="10"/>
      <c r="E16" s="16"/>
      <c r="F16" s="16"/>
    </row>
    <row r="18" spans="1:6" ht="12.75">
      <c r="A18" s="11" t="s">
        <v>5</v>
      </c>
      <c r="B18" s="1" t="s">
        <v>36</v>
      </c>
      <c r="C18" s="12"/>
      <c r="D18" s="8" t="s">
        <v>7</v>
      </c>
      <c r="E18" s="17" t="s">
        <v>30</v>
      </c>
      <c r="F18" s="17" t="s">
        <v>32</v>
      </c>
    </row>
    <row r="19" spans="1:6" ht="12.75">
      <c r="A19" s="11"/>
      <c r="B19" s="1" t="s">
        <v>8</v>
      </c>
      <c r="C19" s="1" t="s">
        <v>9</v>
      </c>
      <c r="D19" s="1" t="s">
        <v>10</v>
      </c>
      <c r="E19" s="17">
        <f>$C$3</f>
        <v>6500</v>
      </c>
      <c r="F19" s="17" t="s">
        <v>33</v>
      </c>
    </row>
    <row r="20" spans="1:6" ht="12.75">
      <c r="A20" s="11" t="s">
        <v>11</v>
      </c>
      <c r="B20" s="10">
        <v>3.88</v>
      </c>
      <c r="C20" s="13"/>
      <c r="D20" s="1" t="s">
        <v>8</v>
      </c>
      <c r="E20" s="17" t="s">
        <v>31</v>
      </c>
      <c r="F20" s="17"/>
    </row>
    <row r="21" spans="1:6" ht="12.75">
      <c r="A21" s="11" t="s">
        <v>12</v>
      </c>
      <c r="B21" s="10">
        <v>3.75</v>
      </c>
      <c r="C21" s="13">
        <f aca="true" t="shared" si="1" ref="C21:C26">((($C$3/$B$20/B21))*(($C$4/2)*2*3.1457))*(0.000947)</f>
        <v>34.33502363092784</v>
      </c>
      <c r="D21" s="10">
        <f>(B20*B21)</f>
        <v>14.549999999999999</v>
      </c>
      <c r="E21" s="16"/>
      <c r="F21" s="16"/>
    </row>
    <row r="22" spans="1:6" ht="12.75">
      <c r="A22" s="11" t="s">
        <v>13</v>
      </c>
      <c r="B22" s="10">
        <v>2.06</v>
      </c>
      <c r="C22" s="13">
        <f t="shared" si="1"/>
        <v>62.50307699804826</v>
      </c>
      <c r="D22" s="10">
        <f>(B20*B22)</f>
        <v>7.9928</v>
      </c>
      <c r="E22" s="16">
        <f>ROUND((C21*B20*B22*336)/($C$4),-1)</f>
        <v>3570</v>
      </c>
      <c r="F22" s="16">
        <f>ROUND(((($C$3-E22)/$C$3)*100),0)</f>
        <v>45</v>
      </c>
    </row>
    <row r="23" spans="1:6" ht="12.75">
      <c r="A23" s="11" t="s">
        <v>14</v>
      </c>
      <c r="B23" s="10">
        <v>1.32</v>
      </c>
      <c r="C23" s="13">
        <f t="shared" si="1"/>
        <v>97.54268076968137</v>
      </c>
      <c r="D23" s="10">
        <f>(B20*B23)</f>
        <v>5.1216</v>
      </c>
      <c r="E23" s="16">
        <f>ROUND((C22*B20*B23*336)/($C$4),-1)</f>
        <v>4170</v>
      </c>
      <c r="F23" s="16">
        <f>ROUND(((($C$3-E23)/$C$3)*100),0)</f>
        <v>36</v>
      </c>
    </row>
    <row r="24" spans="1:6" ht="12.75">
      <c r="A24" s="11" t="s">
        <v>15</v>
      </c>
      <c r="B24" s="10">
        <v>1.07</v>
      </c>
      <c r="C24" s="13">
        <f t="shared" si="1"/>
        <v>120.33302674390596</v>
      </c>
      <c r="D24" s="10">
        <f>(B20*B24)</f>
        <v>4.1516</v>
      </c>
      <c r="E24" s="16">
        <f>ROUND((C23*B20*B24*336)/($C$4),-1)</f>
        <v>5270</v>
      </c>
      <c r="F24" s="16">
        <f>ROUND(((($C$3-E24)/$C$3)*100),0)</f>
        <v>19</v>
      </c>
    </row>
    <row r="25" spans="1:6" ht="12.75">
      <c r="A25" s="11" t="s">
        <v>16</v>
      </c>
      <c r="B25" s="10">
        <v>0.73</v>
      </c>
      <c r="C25" s="13">
        <f t="shared" si="1"/>
        <v>176.37854604928688</v>
      </c>
      <c r="D25" s="10">
        <f>(B20*B25)</f>
        <v>2.8324</v>
      </c>
      <c r="E25" s="16">
        <f>ROUND((C24*B20*B25*336)/($C$4),-1)</f>
        <v>4440</v>
      </c>
      <c r="F25" s="16">
        <f>ROUND(((($C$3-E25)/$C$3)*100),0)</f>
        <v>32</v>
      </c>
    </row>
    <row r="26" spans="1:6" ht="12.75">
      <c r="A26" s="9" t="s">
        <v>34</v>
      </c>
      <c r="B26" s="10">
        <v>0.6</v>
      </c>
      <c r="C26" s="15">
        <f t="shared" si="1"/>
        <v>214.59389769329903</v>
      </c>
      <c r="D26" s="10">
        <f>(B20*B26)</f>
        <v>2.328</v>
      </c>
      <c r="E26" s="16">
        <f>ROUND((C25*B20*B26*336)/($C$4),-1)</f>
        <v>5350</v>
      </c>
      <c r="F26" s="16">
        <f>ROUND(((($C$3-E26)/$C$3)*100),0)</f>
        <v>18</v>
      </c>
    </row>
    <row r="27" spans="1:6" ht="12.75">
      <c r="A27" s="9" t="s">
        <v>17</v>
      </c>
      <c r="B27" s="12"/>
      <c r="C27" s="14">
        <f>($C$5*B20*B26*336)/($C$4)</f>
        <v>2273.860465116279</v>
      </c>
      <c r="D27" s="10"/>
      <c r="E27" s="16"/>
      <c r="F27" s="16"/>
    </row>
    <row r="29" spans="1:6" ht="12.75">
      <c r="A29" s="9" t="s">
        <v>5</v>
      </c>
      <c r="B29" s="8" t="s">
        <v>37</v>
      </c>
      <c r="C29" s="12"/>
      <c r="D29" s="8" t="s">
        <v>7</v>
      </c>
      <c r="E29" s="17" t="s">
        <v>30</v>
      </c>
      <c r="F29" s="17" t="s">
        <v>32</v>
      </c>
    </row>
    <row r="30" spans="1:6" ht="12.75">
      <c r="A30" s="9"/>
      <c r="B30" s="1" t="s">
        <v>8</v>
      </c>
      <c r="C30" s="1" t="s">
        <v>9</v>
      </c>
      <c r="D30" s="1" t="s">
        <v>10</v>
      </c>
      <c r="E30" s="17">
        <f>$C$3</f>
        <v>6500</v>
      </c>
      <c r="F30" s="17" t="s">
        <v>33</v>
      </c>
    </row>
    <row r="31" spans="1:6" ht="12.75">
      <c r="A31" s="9" t="s">
        <v>11</v>
      </c>
      <c r="B31" s="10">
        <v>3.75</v>
      </c>
      <c r="C31" s="13"/>
      <c r="D31" s="1" t="s">
        <v>8</v>
      </c>
      <c r="E31" s="17" t="s">
        <v>31</v>
      </c>
      <c r="F31" s="17"/>
    </row>
    <row r="32" spans="1:6" ht="12.75">
      <c r="A32" s="9" t="s">
        <v>12</v>
      </c>
      <c r="B32" s="10">
        <v>3.88</v>
      </c>
      <c r="C32" s="13">
        <f aca="true" t="shared" si="2" ref="C32:C37">((($C$3/$B$31/B32))*(($C$4/2)*2*3.1457))*(0.000947)</f>
        <v>34.33502363092784</v>
      </c>
      <c r="D32" s="10">
        <f>(B31*B32)</f>
        <v>14.549999999999999</v>
      </c>
      <c r="E32" s="16"/>
      <c r="F32" s="16"/>
    </row>
    <row r="33" spans="1:6" ht="12.75">
      <c r="A33" s="9" t="s">
        <v>13</v>
      </c>
      <c r="B33" s="10">
        <v>2.19</v>
      </c>
      <c r="C33" s="13">
        <f t="shared" si="2"/>
        <v>60.831000770776264</v>
      </c>
      <c r="D33" s="10">
        <f>(B31*B33)</f>
        <v>8.2125</v>
      </c>
      <c r="E33" s="16">
        <f>ROUND((C32*B31*B33*336)/($C$4),-1)</f>
        <v>3670</v>
      </c>
      <c r="F33" s="16">
        <f>ROUND(((($C$3-E33)/$C$3)*100),0)</f>
        <v>44</v>
      </c>
    </row>
    <row r="34" spans="1:6" ht="12.75">
      <c r="A34" s="9" t="s">
        <v>14</v>
      </c>
      <c r="B34" s="10">
        <v>1.42</v>
      </c>
      <c r="C34" s="13">
        <f t="shared" si="2"/>
        <v>93.81682513239438</v>
      </c>
      <c r="D34" s="10">
        <f>(B31*B34)</f>
        <v>5.324999999999999</v>
      </c>
      <c r="E34" s="16">
        <f>ROUND((C33*B31*B34*336)/($C$4),-1)</f>
        <v>4220</v>
      </c>
      <c r="F34" s="16">
        <f>ROUND(((($C$3-E34)/$C$3)*100),0)</f>
        <v>35</v>
      </c>
    </row>
    <row r="35" spans="1:6" ht="12.75">
      <c r="A35" s="9" t="s">
        <v>15</v>
      </c>
      <c r="B35" s="10">
        <v>1.03</v>
      </c>
      <c r="C35" s="13">
        <f t="shared" si="2"/>
        <v>129.33970066796115</v>
      </c>
      <c r="D35" s="10">
        <f>(B31*B35)</f>
        <v>3.8625000000000003</v>
      </c>
      <c r="E35" s="16">
        <f>ROUND((C34*B31*B35*336)/($C$4),-1)</f>
        <v>4720</v>
      </c>
      <c r="F35" s="16">
        <f>ROUND(((($C$3-E35)/$C$3)*100),0)</f>
        <v>27</v>
      </c>
    </row>
    <row r="36" spans="1:6" ht="12.75">
      <c r="A36" s="9" t="s">
        <v>16</v>
      </c>
      <c r="B36" s="10">
        <v>0.73</v>
      </c>
      <c r="C36" s="13">
        <f t="shared" si="2"/>
        <v>182.4930023123288</v>
      </c>
      <c r="D36" s="10">
        <f>(B31*B36)</f>
        <v>2.7375</v>
      </c>
      <c r="E36" s="16">
        <f>ROUND((C35*B31*B36*336)/($C$4),-1)</f>
        <v>4610</v>
      </c>
      <c r="F36" s="16">
        <f>ROUND(((($C$3-E36)/$C$3)*100),0)</f>
        <v>29</v>
      </c>
    </row>
    <row r="37" spans="1:6" ht="12.75">
      <c r="A37" s="9" t="s">
        <v>34</v>
      </c>
      <c r="B37" s="10">
        <v>0.6</v>
      </c>
      <c r="C37" s="15">
        <f t="shared" si="2"/>
        <v>222.03315281333334</v>
      </c>
      <c r="D37" s="10">
        <f>(B31*B37)</f>
        <v>2.25</v>
      </c>
      <c r="E37" s="16">
        <f>ROUND((C36*B31*B37*336)/($C$4),-1)</f>
        <v>5350</v>
      </c>
      <c r="F37" s="16">
        <f>ROUND(((($C$3-E37)/$C$3)*100),0)</f>
        <v>18</v>
      </c>
    </row>
    <row r="38" spans="1:6" ht="12.75">
      <c r="A38" s="9" t="s">
        <v>17</v>
      </c>
      <c r="B38" s="10"/>
      <c r="C38" s="14">
        <f>($C$5*B31*B37*336)/($C$4)</f>
        <v>2197.6744186046512</v>
      </c>
      <c r="D38" s="10"/>
      <c r="E38" s="16"/>
      <c r="F38" s="16"/>
    </row>
    <row r="40" spans="1:6" ht="12.75">
      <c r="A40" s="9" t="s">
        <v>5</v>
      </c>
      <c r="B40" s="8" t="s">
        <v>38</v>
      </c>
      <c r="C40" s="12"/>
      <c r="D40" s="8" t="s">
        <v>7</v>
      </c>
      <c r="E40" s="17" t="s">
        <v>30</v>
      </c>
      <c r="F40" s="17" t="s">
        <v>32</v>
      </c>
    </row>
    <row r="41" spans="1:6" ht="12.75">
      <c r="A41" s="11"/>
      <c r="B41" s="1" t="s">
        <v>8</v>
      </c>
      <c r="C41" s="1" t="s">
        <v>9</v>
      </c>
      <c r="D41" s="1" t="s">
        <v>10</v>
      </c>
      <c r="E41" s="17">
        <f>$C$3</f>
        <v>6500</v>
      </c>
      <c r="F41" s="17" t="s">
        <v>33</v>
      </c>
    </row>
    <row r="42" spans="1:6" ht="12.75">
      <c r="A42" s="11" t="s">
        <v>11</v>
      </c>
      <c r="B42" s="10">
        <v>3.88</v>
      </c>
      <c r="C42" s="13"/>
      <c r="D42" s="1" t="s">
        <v>8</v>
      </c>
      <c r="E42" s="17" t="s">
        <v>31</v>
      </c>
      <c r="F42" s="17"/>
    </row>
    <row r="43" spans="1:6" ht="12.75">
      <c r="A43" s="11" t="s">
        <v>12</v>
      </c>
      <c r="B43" s="10">
        <v>3.5</v>
      </c>
      <c r="C43" s="13">
        <f aca="true" t="shared" si="3" ref="C43:C48">((($C$3/$B$42/B43))*(($C$4/2)*2*3.1457))*(0.000947)</f>
        <v>36.78752531885126</v>
      </c>
      <c r="D43" s="10">
        <f>(B42*B43)</f>
        <v>13.58</v>
      </c>
      <c r="E43" s="16"/>
      <c r="F43" s="16"/>
    </row>
    <row r="44" spans="1:6" ht="12.75">
      <c r="A44" s="11" t="s">
        <v>13</v>
      </c>
      <c r="B44" s="10">
        <v>1.89</v>
      </c>
      <c r="C44" s="13">
        <f t="shared" si="3"/>
        <v>68.12504688676158</v>
      </c>
      <c r="D44" s="10">
        <f>(B42*B44)</f>
        <v>7.3332</v>
      </c>
      <c r="E44" s="16">
        <f>ROUND((C43*B42*B44*336)/($C$4),-1)</f>
        <v>3510</v>
      </c>
      <c r="F44" s="16">
        <f>ROUND(((($C$3-E44)/$C$3)*100),0)</f>
        <v>46</v>
      </c>
    </row>
    <row r="45" spans="1:6" ht="12.75">
      <c r="A45" s="11" t="s">
        <v>14</v>
      </c>
      <c r="B45" s="10">
        <v>1.23</v>
      </c>
      <c r="C45" s="13">
        <f t="shared" si="3"/>
        <v>104.67995009429221</v>
      </c>
      <c r="D45" s="10">
        <f>(B42*B45)</f>
        <v>4.7724</v>
      </c>
      <c r="E45" s="16">
        <f>ROUND((C44*B42*B45*336)/($C$4),-1)</f>
        <v>4230</v>
      </c>
      <c r="F45" s="16">
        <f>ROUND(((($C$3-E45)/$C$3)*100),0)</f>
        <v>35</v>
      </c>
    </row>
    <row r="46" spans="1:6" ht="12.75">
      <c r="A46" s="11" t="s">
        <v>15</v>
      </c>
      <c r="B46" s="10">
        <v>0.87</v>
      </c>
      <c r="C46" s="13">
        <f t="shared" si="3"/>
        <v>147.99579151261997</v>
      </c>
      <c r="D46" s="10">
        <f>(B42*B46)</f>
        <v>3.3756</v>
      </c>
      <c r="E46" s="16">
        <f>ROUND((C45*B42*B46*336)/($C$4),-1)</f>
        <v>4600</v>
      </c>
      <c r="F46" s="16">
        <f>ROUND(((($C$3-E46)/$C$3)*100),0)</f>
        <v>29</v>
      </c>
    </row>
    <row r="47" spans="1:6" ht="12.75">
      <c r="A47" s="11" t="s">
        <v>16</v>
      </c>
      <c r="B47" s="10">
        <v>0.73</v>
      </c>
      <c r="C47" s="13">
        <f t="shared" si="3"/>
        <v>176.37854604928688</v>
      </c>
      <c r="D47" s="10">
        <f>(B42*B47)</f>
        <v>2.8324</v>
      </c>
      <c r="E47" s="16">
        <f>ROUND((C46*B42*B47*336)/($C$4),-1)</f>
        <v>5460</v>
      </c>
      <c r="F47" s="16">
        <f>ROUND(((($C$3-E47)/$C$3)*100),0)</f>
        <v>16</v>
      </c>
    </row>
    <row r="48" spans="1:6" ht="12.75">
      <c r="A48" s="11" t="s">
        <v>34</v>
      </c>
      <c r="B48" s="10">
        <v>0.56</v>
      </c>
      <c r="C48" s="15">
        <f t="shared" si="3"/>
        <v>229.9220332428203</v>
      </c>
      <c r="D48" s="10">
        <f>(B42*B48)</f>
        <v>2.1728</v>
      </c>
      <c r="E48" s="16">
        <f>ROUND((C47*B42*B48*336)/($C$4),-1)</f>
        <v>4990</v>
      </c>
      <c r="F48" s="16">
        <f>ROUND(((($C$3-E48)/$C$3)*100),0)</f>
        <v>23</v>
      </c>
    </row>
    <row r="49" spans="1:6" ht="12.75">
      <c r="A49" s="9" t="s">
        <v>17</v>
      </c>
      <c r="B49" s="10"/>
      <c r="C49" s="14">
        <f>($C$5*B42*B48*336)/($C$4)</f>
        <v>2122.2697674418605</v>
      </c>
      <c r="D49" s="10"/>
      <c r="E49" s="16"/>
      <c r="F49" s="16"/>
    </row>
    <row r="51" spans="1:6" ht="12.75">
      <c r="A51" s="9" t="s">
        <v>5</v>
      </c>
      <c r="B51" s="1" t="s">
        <v>39</v>
      </c>
      <c r="C51" s="12"/>
      <c r="D51" s="8" t="s">
        <v>7</v>
      </c>
      <c r="E51" s="17" t="s">
        <v>30</v>
      </c>
      <c r="F51" s="17" t="s">
        <v>32</v>
      </c>
    </row>
    <row r="52" spans="1:6" ht="12.75">
      <c r="A52" s="9"/>
      <c r="B52" s="1" t="s">
        <v>8</v>
      </c>
      <c r="C52" s="1" t="s">
        <v>9</v>
      </c>
      <c r="D52" s="1" t="s">
        <v>10</v>
      </c>
      <c r="E52" s="17">
        <f>$C$3</f>
        <v>6500</v>
      </c>
      <c r="F52" s="17" t="s">
        <v>33</v>
      </c>
    </row>
    <row r="53" spans="1:6" ht="12.75">
      <c r="A53" s="9" t="s">
        <v>11</v>
      </c>
      <c r="B53" s="10">
        <v>3.88</v>
      </c>
      <c r="C53" s="13"/>
      <c r="D53" s="1" t="s">
        <v>8</v>
      </c>
      <c r="E53" s="17" t="s">
        <v>31</v>
      </c>
      <c r="F53" s="17"/>
    </row>
    <row r="54" spans="1:6" ht="12.75">
      <c r="A54" s="9" t="s">
        <v>12</v>
      </c>
      <c r="B54" s="10">
        <v>3.5</v>
      </c>
      <c r="C54" s="13">
        <f aca="true" t="shared" si="4" ref="C54:C59">((($C$3/$B$53/B54))*(($C$4/2)*2*3.1457))*(0.000947)</f>
        <v>36.78752531885126</v>
      </c>
      <c r="D54" s="10">
        <f>(B53*B54)</f>
        <v>13.58</v>
      </c>
      <c r="E54" s="16"/>
      <c r="F54" s="16"/>
    </row>
    <row r="55" spans="1:6" ht="12.75">
      <c r="A55" s="9" t="s">
        <v>13</v>
      </c>
      <c r="B55" s="10">
        <v>1.89</v>
      </c>
      <c r="C55" s="13">
        <f t="shared" si="4"/>
        <v>68.12504688676158</v>
      </c>
      <c r="D55" s="10">
        <f>(B53*B55)</f>
        <v>7.3332</v>
      </c>
      <c r="E55" s="16">
        <f>ROUND((C54*B53*B55*336)/($C$4),-1)</f>
        <v>3510</v>
      </c>
      <c r="F55" s="16">
        <f>ROUND(((($C$3-E55)/$C$3)*100),0)</f>
        <v>46</v>
      </c>
    </row>
    <row r="56" spans="1:6" ht="12.75">
      <c r="A56" s="9" t="s">
        <v>14</v>
      </c>
      <c r="B56" s="10">
        <v>1.23</v>
      </c>
      <c r="C56" s="13">
        <f t="shared" si="4"/>
        <v>104.67995009429221</v>
      </c>
      <c r="D56" s="10">
        <f>(B53*B56)</f>
        <v>4.7724</v>
      </c>
      <c r="E56" s="16">
        <f>ROUND((C55*B53*B56*336)/($C$4),-1)</f>
        <v>4230</v>
      </c>
      <c r="F56" s="16">
        <f>ROUND(((($C$3-E56)/$C$3)*100),0)</f>
        <v>35</v>
      </c>
    </row>
    <row r="57" spans="1:6" ht="12.75">
      <c r="A57" s="9" t="s">
        <v>15</v>
      </c>
      <c r="B57" s="10">
        <v>1.07</v>
      </c>
      <c r="C57" s="13">
        <f t="shared" si="4"/>
        <v>120.33302674390596</v>
      </c>
      <c r="D57" s="10">
        <f>(B53*B57)</f>
        <v>4.1516</v>
      </c>
      <c r="E57" s="16">
        <f>ROUND((C56*B53*B57*336)/($C$4),-1)</f>
        <v>5660</v>
      </c>
      <c r="F57" s="16">
        <f>ROUND(((($C$3-E57)/$C$3)*100),0)</f>
        <v>13</v>
      </c>
    </row>
    <row r="58" spans="1:6" ht="12.75">
      <c r="A58" s="9" t="s">
        <v>16</v>
      </c>
      <c r="B58" s="10">
        <v>0.73</v>
      </c>
      <c r="C58" s="13">
        <f t="shared" si="4"/>
        <v>176.37854604928688</v>
      </c>
      <c r="D58" s="10">
        <f>(B53*B58)</f>
        <v>2.8324</v>
      </c>
      <c r="E58" s="16">
        <f>ROUND((C57*B53*B58*336)/($C$4),-1)</f>
        <v>4440</v>
      </c>
      <c r="F58" s="16">
        <f>ROUND(((($C$3-E58)/$C$3)*100),0)</f>
        <v>32</v>
      </c>
    </row>
    <row r="59" spans="1:6" ht="12.75">
      <c r="A59" s="11" t="s">
        <v>34</v>
      </c>
      <c r="B59" s="10">
        <v>0.6</v>
      </c>
      <c r="C59" s="15">
        <f t="shared" si="4"/>
        <v>214.59389769329903</v>
      </c>
      <c r="D59" s="10">
        <f>(B53*B59)</f>
        <v>2.328</v>
      </c>
      <c r="E59" s="16">
        <f>ROUND((C58*B53*B59*336)/($C$4),-1)</f>
        <v>5350</v>
      </c>
      <c r="F59" s="16">
        <f>ROUND(((($C$3-E59)/$C$3)*100),0)</f>
        <v>18</v>
      </c>
    </row>
    <row r="60" spans="1:6" ht="12.75">
      <c r="A60" s="9" t="s">
        <v>17</v>
      </c>
      <c r="B60" s="12"/>
      <c r="C60" s="14">
        <f>($C$5*B53*B59*336)/($C$4)</f>
        <v>2273.860465116279</v>
      </c>
      <c r="D60" s="10"/>
      <c r="E60" s="16"/>
      <c r="F60" s="16"/>
    </row>
    <row r="62" spans="1:6" ht="12.75">
      <c r="A62" s="11" t="s">
        <v>5</v>
      </c>
      <c r="B62" s="1" t="s">
        <v>40</v>
      </c>
      <c r="C62" s="12"/>
      <c r="D62" s="8" t="s">
        <v>7</v>
      </c>
      <c r="E62" s="17" t="s">
        <v>30</v>
      </c>
      <c r="F62" s="17" t="s">
        <v>32</v>
      </c>
    </row>
    <row r="63" spans="1:6" ht="12.75">
      <c r="A63" s="11"/>
      <c r="B63" s="1" t="s">
        <v>8</v>
      </c>
      <c r="C63" s="1" t="s">
        <v>9</v>
      </c>
      <c r="D63" s="1" t="s">
        <v>10</v>
      </c>
      <c r="E63" s="17">
        <f>$C$3</f>
        <v>6500</v>
      </c>
      <c r="F63" s="17" t="s">
        <v>33</v>
      </c>
    </row>
    <row r="64" spans="1:6" ht="12.75">
      <c r="A64" s="11" t="s">
        <v>11</v>
      </c>
      <c r="B64" s="10">
        <v>3.88</v>
      </c>
      <c r="C64" s="13"/>
      <c r="D64" s="1" t="s">
        <v>8</v>
      </c>
      <c r="E64" s="17" t="s">
        <v>31</v>
      </c>
      <c r="F64" s="17"/>
    </row>
    <row r="65" spans="1:6" ht="12.75">
      <c r="A65" s="11" t="s">
        <v>12</v>
      </c>
      <c r="B65" s="10">
        <v>3.5</v>
      </c>
      <c r="C65" s="13">
        <f aca="true" t="shared" si="5" ref="C65:C70">((($C$3/$B$64/B65))*(($C$4/2)*2*3.1457))*(0.000947)</f>
        <v>36.78752531885126</v>
      </c>
      <c r="D65" s="10">
        <f>(B64*B65)</f>
        <v>13.58</v>
      </c>
      <c r="E65" s="16"/>
      <c r="F65" s="16"/>
    </row>
    <row r="66" spans="1:6" ht="12.75">
      <c r="A66" s="11" t="s">
        <v>13</v>
      </c>
      <c r="B66" s="10">
        <v>1.89</v>
      </c>
      <c r="C66" s="13">
        <f t="shared" si="5"/>
        <v>68.12504688676158</v>
      </c>
      <c r="D66" s="10">
        <f>(B64*B66)</f>
        <v>7.3332</v>
      </c>
      <c r="E66" s="16">
        <f>ROUND((C65*B64*B66*336)/($C$4),-1)</f>
        <v>3510</v>
      </c>
      <c r="F66" s="16">
        <f>ROUND(((($C$3-E66)/$C$3)*100),0)</f>
        <v>46</v>
      </c>
    </row>
    <row r="67" spans="1:6" ht="12.75">
      <c r="A67" s="11" t="s">
        <v>14</v>
      </c>
      <c r="B67" s="10">
        <v>1.23</v>
      </c>
      <c r="C67" s="13">
        <f t="shared" si="5"/>
        <v>104.67995009429221</v>
      </c>
      <c r="D67" s="10">
        <f>(B64*B67)</f>
        <v>4.7724</v>
      </c>
      <c r="E67" s="16">
        <f>ROUND((C66*B64*B67*336)/($C$4),-1)</f>
        <v>4230</v>
      </c>
      <c r="F67" s="16">
        <f>ROUND(((($C$3-E67)/$C$3)*100),0)</f>
        <v>35</v>
      </c>
    </row>
    <row r="68" spans="1:6" ht="12.75">
      <c r="A68" s="11" t="s">
        <v>15</v>
      </c>
      <c r="B68" s="10">
        <v>1.07</v>
      </c>
      <c r="C68" s="13">
        <f t="shared" si="5"/>
        <v>120.33302674390596</v>
      </c>
      <c r="D68" s="10">
        <f>(B64*B68)</f>
        <v>4.1516</v>
      </c>
      <c r="E68" s="16">
        <f>ROUND((C67*B64*B68*336)/($C$4),-1)</f>
        <v>5660</v>
      </c>
      <c r="F68" s="16">
        <f>ROUND(((($C$3-E68)/$C$3)*100),0)</f>
        <v>13</v>
      </c>
    </row>
    <row r="69" spans="1:6" ht="12.75">
      <c r="A69" s="11" t="s">
        <v>16</v>
      </c>
      <c r="B69" s="10">
        <v>0.73</v>
      </c>
      <c r="C69" s="13">
        <f t="shared" si="5"/>
        <v>176.37854604928688</v>
      </c>
      <c r="D69" s="10">
        <f>(B64*B69)</f>
        <v>2.8324</v>
      </c>
      <c r="E69" s="16">
        <f>ROUND((C68*B64*B69*336)/($C$4),-1)</f>
        <v>4440</v>
      </c>
      <c r="F69" s="16">
        <f>ROUND(((($C$3-E69)/$C$3)*100),0)</f>
        <v>32</v>
      </c>
    </row>
    <row r="70" spans="1:6" ht="12.75">
      <c r="A70" s="11" t="s">
        <v>34</v>
      </c>
      <c r="B70" s="10">
        <v>0.6</v>
      </c>
      <c r="C70" s="15">
        <f t="shared" si="5"/>
        <v>214.59389769329903</v>
      </c>
      <c r="D70" s="10">
        <f>(B64*B70)</f>
        <v>2.328</v>
      </c>
      <c r="E70" s="16">
        <f>ROUND((C69*B64*B70*336)/($C$4),-1)</f>
        <v>5350</v>
      </c>
      <c r="F70" s="16">
        <f>ROUND(((($C$3-E70)/$C$3)*100),0)</f>
        <v>18</v>
      </c>
    </row>
    <row r="71" spans="1:6" ht="12.75">
      <c r="A71" s="9" t="s">
        <v>17</v>
      </c>
      <c r="B71" s="12"/>
      <c r="C71" s="14">
        <f>($C$5*B64*B70*336)/($C$4)</f>
        <v>2273.860465116279</v>
      </c>
      <c r="D71" s="10"/>
      <c r="E71" s="16"/>
      <c r="F71" s="16"/>
    </row>
    <row r="73" spans="1:6" ht="12.75">
      <c r="A73" s="9" t="s">
        <v>5</v>
      </c>
      <c r="B73" s="8" t="s">
        <v>41</v>
      </c>
      <c r="C73" s="12"/>
      <c r="D73" s="8" t="s">
        <v>7</v>
      </c>
      <c r="E73" s="17" t="s">
        <v>30</v>
      </c>
      <c r="F73" s="17" t="s">
        <v>32</v>
      </c>
    </row>
    <row r="74" spans="1:6" ht="12.75">
      <c r="A74" s="11"/>
      <c r="B74" s="1" t="s">
        <v>8</v>
      </c>
      <c r="C74" s="1" t="s">
        <v>9</v>
      </c>
      <c r="D74" s="1" t="s">
        <v>10</v>
      </c>
      <c r="E74" s="17">
        <f>$C$3</f>
        <v>6500</v>
      </c>
      <c r="F74" s="17" t="s">
        <v>33</v>
      </c>
    </row>
    <row r="75" spans="1:6" ht="12.75">
      <c r="A75" s="11" t="s">
        <v>11</v>
      </c>
      <c r="B75" s="10">
        <v>3.88</v>
      </c>
      <c r="C75" s="13"/>
      <c r="D75" s="1" t="s">
        <v>8</v>
      </c>
      <c r="E75" s="17" t="s">
        <v>31</v>
      </c>
      <c r="F75" s="17"/>
    </row>
    <row r="76" spans="1:6" ht="12.75">
      <c r="A76" s="11" t="s">
        <v>12</v>
      </c>
      <c r="B76" s="10">
        <v>3.5</v>
      </c>
      <c r="C76" s="13">
        <f aca="true" t="shared" si="6" ref="C76:C81">((($C$3/$B$75/B76))*(($C$4/2)*2*3.1457))*(0.000947)</f>
        <v>36.78752531885126</v>
      </c>
      <c r="D76" s="10">
        <f>(B75*B76)</f>
        <v>13.58</v>
      </c>
      <c r="E76" s="16"/>
      <c r="F76" s="16"/>
    </row>
    <row r="77" spans="1:6" ht="12.75">
      <c r="A77" s="11" t="s">
        <v>13</v>
      </c>
      <c r="B77" s="10">
        <v>1.89</v>
      </c>
      <c r="C77" s="13">
        <f t="shared" si="6"/>
        <v>68.12504688676158</v>
      </c>
      <c r="D77" s="10">
        <f>(B75*B77)</f>
        <v>7.3332</v>
      </c>
      <c r="E77" s="16">
        <f>ROUND((C76*B75*B77*336)/($C$4),-1)</f>
        <v>3510</v>
      </c>
      <c r="F77" s="16">
        <f>ROUND(((($C$3-E77)/$C$3)*100),0)</f>
        <v>46</v>
      </c>
    </row>
    <row r="78" spans="1:6" ht="12.75">
      <c r="A78" s="11" t="s">
        <v>14</v>
      </c>
      <c r="B78" s="10">
        <v>1.23</v>
      </c>
      <c r="C78" s="13">
        <f t="shared" si="6"/>
        <v>104.67995009429221</v>
      </c>
      <c r="D78" s="10">
        <f>(B75*B78)</f>
        <v>4.7724</v>
      </c>
      <c r="E78" s="16">
        <f>ROUND((C77*B75*B78*336)/($C$4),-1)</f>
        <v>4230</v>
      </c>
      <c r="F78" s="16">
        <f>ROUND(((($C$3-E78)/$C$3)*100),0)</f>
        <v>35</v>
      </c>
    </row>
    <row r="79" spans="1:6" ht="12.75">
      <c r="A79" s="11" t="s">
        <v>15</v>
      </c>
      <c r="B79" s="10">
        <v>0.87</v>
      </c>
      <c r="C79" s="13">
        <f t="shared" si="6"/>
        <v>147.99579151261997</v>
      </c>
      <c r="D79" s="10">
        <f>(B75*B79)</f>
        <v>3.3756</v>
      </c>
      <c r="E79" s="16">
        <f>ROUND((C78*B75*B79*336)/($C$4),-1)</f>
        <v>4600</v>
      </c>
      <c r="F79" s="16">
        <f>ROUND(((($C$3-E79)/$C$3)*100),0)</f>
        <v>29</v>
      </c>
    </row>
    <row r="80" spans="1:6" ht="12.75">
      <c r="A80" s="11" t="s">
        <v>16</v>
      </c>
      <c r="B80" s="10">
        <v>0.67</v>
      </c>
      <c r="C80" s="13">
        <f t="shared" si="6"/>
        <v>192.1736397253424</v>
      </c>
      <c r="D80" s="10">
        <f>(B75*B80)</f>
        <v>2.5996</v>
      </c>
      <c r="E80" s="16">
        <f>ROUND((C79*B75*B80*336)/($C$4),-1)</f>
        <v>5010</v>
      </c>
      <c r="F80" s="16">
        <f>ROUND(((($C$3-E80)/$C$3)*100),0)</f>
        <v>23</v>
      </c>
    </row>
    <row r="81" spans="1:6" ht="12.75">
      <c r="A81" s="11" t="s">
        <v>34</v>
      </c>
      <c r="B81" s="10">
        <v>0.56</v>
      </c>
      <c r="C81" s="15">
        <f t="shared" si="6"/>
        <v>229.9220332428203</v>
      </c>
      <c r="D81" s="10">
        <f>(B75*B81)</f>
        <v>2.1728</v>
      </c>
      <c r="E81" s="16">
        <f>ROUND((C80*B75*B81*336)/($C$4),-1)</f>
        <v>5440</v>
      </c>
      <c r="F81" s="16">
        <f>ROUND(((($C$3-E81)/$C$3)*100),0)</f>
        <v>16</v>
      </c>
    </row>
    <row r="82" spans="1:6" ht="12.75">
      <c r="A82" s="9" t="s">
        <v>17</v>
      </c>
      <c r="B82" s="10"/>
      <c r="C82" s="14">
        <f>($C$5*B75*B81*336)/($C$4)</f>
        <v>2122.2697674418605</v>
      </c>
      <c r="D82" s="10"/>
      <c r="E82" s="16"/>
      <c r="F82" s="16"/>
    </row>
    <row r="84" spans="1:6" ht="12.75">
      <c r="A84" s="11" t="s">
        <v>5</v>
      </c>
      <c r="B84" s="1" t="s">
        <v>42</v>
      </c>
      <c r="C84" s="12"/>
      <c r="D84" s="8" t="s">
        <v>7</v>
      </c>
      <c r="E84" s="17" t="s">
        <v>30</v>
      </c>
      <c r="F84" s="17" t="s">
        <v>32</v>
      </c>
    </row>
    <row r="85" spans="1:6" ht="12.75">
      <c r="A85" s="11"/>
      <c r="B85" s="1" t="s">
        <v>8</v>
      </c>
      <c r="C85" s="1" t="s">
        <v>9</v>
      </c>
      <c r="D85" s="1" t="s">
        <v>10</v>
      </c>
      <c r="E85" s="17">
        <f>$C$3</f>
        <v>6500</v>
      </c>
      <c r="F85" s="17" t="s">
        <v>33</v>
      </c>
    </row>
    <row r="86" spans="1:6" ht="12.75">
      <c r="A86" s="11" t="s">
        <v>11</v>
      </c>
      <c r="B86" s="10">
        <v>3.88</v>
      </c>
      <c r="C86" s="13"/>
      <c r="D86" s="1" t="s">
        <v>8</v>
      </c>
      <c r="E86" s="17" t="s">
        <v>31</v>
      </c>
      <c r="F86" s="17"/>
    </row>
    <row r="87" spans="1:6" ht="12.75">
      <c r="A87" s="11" t="s">
        <v>12</v>
      </c>
      <c r="B87" s="10">
        <v>3.5</v>
      </c>
      <c r="C87" s="13">
        <f aca="true" t="shared" si="7" ref="C87:C92">((($C$3/$B$86/B87))*(($C$4/2)*2*3.1457))*(0.000947)</f>
        <v>36.78752531885126</v>
      </c>
      <c r="D87" s="10">
        <f>(B86*B87)</f>
        <v>13.58</v>
      </c>
      <c r="E87" s="16"/>
      <c r="F87" s="16"/>
    </row>
    <row r="88" spans="1:6" ht="12.75">
      <c r="A88" s="11" t="s">
        <v>13</v>
      </c>
      <c r="B88" s="10">
        <v>1.89</v>
      </c>
      <c r="C88" s="13">
        <f t="shared" si="7"/>
        <v>68.12504688676158</v>
      </c>
      <c r="D88" s="10">
        <f>(B86*B88)</f>
        <v>7.3332</v>
      </c>
      <c r="E88" s="16">
        <f>ROUND((C87*B86*B88*336)/($C$4),-1)</f>
        <v>3510</v>
      </c>
      <c r="F88" s="16">
        <f>ROUND(((($C$3-E88)/$C$3)*100),0)</f>
        <v>46</v>
      </c>
    </row>
    <row r="89" spans="1:6" ht="12.75">
      <c r="A89" s="11" t="s">
        <v>14</v>
      </c>
      <c r="B89" s="10">
        <v>1.23</v>
      </c>
      <c r="C89" s="13">
        <f t="shared" si="7"/>
        <v>104.67995009429221</v>
      </c>
      <c r="D89" s="10">
        <f>(B86*B89)</f>
        <v>4.7724</v>
      </c>
      <c r="E89" s="16">
        <f>ROUND((C88*B86*B89*336)/($C$4),-1)</f>
        <v>4230</v>
      </c>
      <c r="F89" s="16">
        <f>ROUND(((($C$3-E89)/$C$3)*100),0)</f>
        <v>35</v>
      </c>
    </row>
    <row r="90" spans="1:6" ht="12.75">
      <c r="A90" s="11" t="s">
        <v>15</v>
      </c>
      <c r="B90" s="10">
        <v>1.07</v>
      </c>
      <c r="C90" s="13">
        <f t="shared" si="7"/>
        <v>120.33302674390596</v>
      </c>
      <c r="D90" s="10">
        <f>(B86*B90)</f>
        <v>4.1516</v>
      </c>
      <c r="E90" s="16">
        <f>ROUND((C89*B86*B90*336)/($C$4),-1)</f>
        <v>5660</v>
      </c>
      <c r="F90" s="16">
        <f>ROUND(((($C$3-E90)/$C$3)*100),0)</f>
        <v>13</v>
      </c>
    </row>
    <row r="91" spans="1:6" ht="12.75">
      <c r="A91" s="11" t="s">
        <v>16</v>
      </c>
      <c r="B91" s="10">
        <v>0.73</v>
      </c>
      <c r="C91" s="13">
        <f t="shared" si="7"/>
        <v>176.37854604928688</v>
      </c>
      <c r="D91" s="10">
        <f>(B86*B91)</f>
        <v>2.8324</v>
      </c>
      <c r="E91" s="16">
        <f>ROUND((C90*B86*B91*336)/($C$4),-1)</f>
        <v>4440</v>
      </c>
      <c r="F91" s="16">
        <f>ROUND(((($C$3-E91)/$C$3)*100),0)</f>
        <v>32</v>
      </c>
    </row>
    <row r="92" spans="1:6" ht="12.75">
      <c r="A92" s="11" t="s">
        <v>34</v>
      </c>
      <c r="B92" s="10">
        <v>0.6</v>
      </c>
      <c r="C92" s="15">
        <f t="shared" si="7"/>
        <v>214.59389769329903</v>
      </c>
      <c r="D92" s="10">
        <f>(B86*B92)</f>
        <v>2.328</v>
      </c>
      <c r="E92" s="16">
        <f>ROUND((C91*B86*B92*336)/($C$4),-1)</f>
        <v>5350</v>
      </c>
      <c r="F92" s="16">
        <f>ROUND(((($C$3-E92)/$C$3)*100),0)</f>
        <v>18</v>
      </c>
    </row>
    <row r="93" spans="1:6" ht="12.75">
      <c r="A93" s="9" t="s">
        <v>17</v>
      </c>
      <c r="B93" s="12"/>
      <c r="C93" s="14">
        <f>($C$5*B86*B92*336)/($C$4)</f>
        <v>2273.860465116279</v>
      </c>
      <c r="D93" s="10"/>
      <c r="E93" s="16"/>
      <c r="F93" s="16"/>
    </row>
    <row r="95" spans="1:6" ht="12.75">
      <c r="A95" s="9" t="s">
        <v>5</v>
      </c>
      <c r="B95" s="8" t="s">
        <v>43</v>
      </c>
      <c r="C95" s="12"/>
      <c r="D95" s="8" t="s">
        <v>7</v>
      </c>
      <c r="E95" s="17" t="s">
        <v>30</v>
      </c>
      <c r="F95" s="17" t="s">
        <v>32</v>
      </c>
    </row>
    <row r="96" spans="1:6" ht="12.75">
      <c r="A96" s="11"/>
      <c r="B96" s="1" t="s">
        <v>8</v>
      </c>
      <c r="C96" s="1" t="s">
        <v>9</v>
      </c>
      <c r="D96" s="1" t="s">
        <v>10</v>
      </c>
      <c r="E96" s="17">
        <f>$C$3</f>
        <v>6500</v>
      </c>
      <c r="F96" s="17" t="s">
        <v>33</v>
      </c>
    </row>
    <row r="97" spans="1:6" ht="12.75">
      <c r="A97" s="11" t="s">
        <v>11</v>
      </c>
      <c r="B97" s="10">
        <v>3.88</v>
      </c>
      <c r="C97" s="13"/>
      <c r="D97" s="1" t="s">
        <v>8</v>
      </c>
      <c r="E97" s="17" t="s">
        <v>31</v>
      </c>
      <c r="F97" s="17"/>
    </row>
    <row r="98" spans="1:6" ht="12.75">
      <c r="A98" s="11" t="s">
        <v>12</v>
      </c>
      <c r="B98" s="10">
        <v>3.5</v>
      </c>
      <c r="C98" s="13">
        <f>((($C$3/$B$97/B98))*(($C$4/2)*2*3.1457))*(0.000947)</f>
        <v>36.78752531885126</v>
      </c>
      <c r="D98" s="10">
        <f>(B97*B98)</f>
        <v>13.58</v>
      </c>
      <c r="E98" s="16"/>
      <c r="F98" s="16"/>
    </row>
    <row r="99" spans="1:6" ht="12.75">
      <c r="A99" s="11" t="s">
        <v>13</v>
      </c>
      <c r="B99" s="10">
        <v>1.89</v>
      </c>
      <c r="C99" s="13">
        <f>((($C$3/$B$97/B99))*(($C$4/2)*2*3.1457))*(0.000947)</f>
        <v>68.12504688676158</v>
      </c>
      <c r="D99" s="10">
        <f>(B97*B99)</f>
        <v>7.3332</v>
      </c>
      <c r="E99" s="16">
        <f>ROUND((C98*B97*B99*336)/($C$4),-1)</f>
        <v>3510</v>
      </c>
      <c r="F99" s="16">
        <f>ROUND(((($C$3-E99)/$C$3)*100),0)</f>
        <v>46</v>
      </c>
    </row>
    <row r="100" spans="1:6" ht="12.75">
      <c r="A100" s="11" t="s">
        <v>14</v>
      </c>
      <c r="B100" s="10">
        <v>1.23</v>
      </c>
      <c r="C100" s="13">
        <f>((($C$3/$B97/B100))*(($C$4/2)*2*3.1457))*(0.000947)</f>
        <v>104.67995009429221</v>
      </c>
      <c r="D100" s="10">
        <f>(B97*B100)</f>
        <v>4.7724</v>
      </c>
      <c r="E100" s="16">
        <f>ROUND((C99*B97*B100*336)/($C$4),-1)</f>
        <v>4230</v>
      </c>
      <c r="F100" s="16">
        <f>ROUND(((($C$3-E100)/$C$3)*100),0)</f>
        <v>35</v>
      </c>
    </row>
    <row r="101" spans="1:6" ht="12.75">
      <c r="A101" s="11" t="s">
        <v>15</v>
      </c>
      <c r="B101" s="10">
        <v>0.87</v>
      </c>
      <c r="C101" s="13">
        <f>((($C$3/$B97/B101))*(($C$4/2)*2*3.1457))*(0.000947)</f>
        <v>147.99579151261997</v>
      </c>
      <c r="D101" s="10">
        <f>(B97*B101)</f>
        <v>3.3756</v>
      </c>
      <c r="E101" s="16">
        <f>ROUND((C100*B97*B101*336)/($C$4),-1)</f>
        <v>4600</v>
      </c>
      <c r="F101" s="16">
        <f>ROUND(((($C$3-E101)/$C$3)*100),0)</f>
        <v>29</v>
      </c>
    </row>
    <row r="102" spans="1:6" ht="12.75">
      <c r="A102" s="11" t="s">
        <v>16</v>
      </c>
      <c r="B102" s="10">
        <v>0.67</v>
      </c>
      <c r="C102" s="13">
        <f>((($C$3/$B$97/B102))*(($C$4/2)*2*3.1457))*(0.000947)</f>
        <v>192.1736397253424</v>
      </c>
      <c r="D102" s="10">
        <f>(B97*B102)</f>
        <v>2.5996</v>
      </c>
      <c r="E102" s="16">
        <f>ROUND((C101*B97*B102*336)/($C$4),-1)</f>
        <v>5010</v>
      </c>
      <c r="F102" s="16">
        <f>ROUND(((($C$3-E102)/$C$3)*100),0)</f>
        <v>23</v>
      </c>
    </row>
    <row r="103" spans="1:6" ht="12.75">
      <c r="A103" s="11" t="s">
        <v>34</v>
      </c>
      <c r="B103" s="10">
        <v>0.56</v>
      </c>
      <c r="C103" s="15">
        <f>((($C$3/$B$97/B103))*(($C$4/2)*2*3.1457))*(0.000947)</f>
        <v>229.9220332428203</v>
      </c>
      <c r="D103" s="10">
        <f>(B97*B103)</f>
        <v>2.1728</v>
      </c>
      <c r="E103" s="16">
        <f>ROUND((C102*B97*B103*336)/($C$4),-1)</f>
        <v>5440</v>
      </c>
      <c r="F103" s="16">
        <f>ROUND(((($C$3-E103)/$C$3)*100),0)</f>
        <v>16</v>
      </c>
    </row>
    <row r="104" spans="1:6" ht="12.75">
      <c r="A104" s="9" t="s">
        <v>17</v>
      </c>
      <c r="B104" s="10"/>
      <c r="C104" s="14">
        <f>($C$5*B97*B103*336)/($C$4)</f>
        <v>2122.2697674418605</v>
      </c>
      <c r="D104" s="10"/>
      <c r="E104" s="16"/>
      <c r="F104" s="16"/>
    </row>
    <row r="106" spans="1:6" ht="12.75">
      <c r="A106" s="11" t="s">
        <v>5</v>
      </c>
      <c r="B106" s="1" t="s">
        <v>44</v>
      </c>
      <c r="C106" s="12"/>
      <c r="D106" s="8" t="s">
        <v>7</v>
      </c>
      <c r="E106" s="17" t="s">
        <v>30</v>
      </c>
      <c r="F106" s="17" t="s">
        <v>32</v>
      </c>
    </row>
    <row r="107" spans="1:6" ht="12.75">
      <c r="A107" s="11"/>
      <c r="B107" s="1" t="s">
        <v>8</v>
      </c>
      <c r="C107" s="1" t="s">
        <v>9</v>
      </c>
      <c r="D107" s="1" t="s">
        <v>10</v>
      </c>
      <c r="E107" s="17">
        <f>$C$3</f>
        <v>6500</v>
      </c>
      <c r="F107" s="17" t="s">
        <v>33</v>
      </c>
    </row>
    <row r="108" spans="1:6" ht="12.75">
      <c r="A108" s="11" t="s">
        <v>11</v>
      </c>
      <c r="B108" s="10">
        <v>3.88</v>
      </c>
      <c r="C108" s="13"/>
      <c r="D108" s="1" t="s">
        <v>8</v>
      </c>
      <c r="E108" s="17" t="s">
        <v>31</v>
      </c>
      <c r="F108" s="17"/>
    </row>
    <row r="109" spans="1:6" ht="12.75">
      <c r="A109" s="11" t="s">
        <v>12</v>
      </c>
      <c r="B109" s="10">
        <v>3.75</v>
      </c>
      <c r="C109" s="13">
        <f aca="true" t="shared" si="8" ref="C109:C114">((($C$3/$B$108/B109))*(($C$4/2)*2*3.1457))*(0.000947)</f>
        <v>34.33502363092784</v>
      </c>
      <c r="D109" s="10">
        <f>(B108*B109)</f>
        <v>14.549999999999999</v>
      </c>
      <c r="E109" s="16"/>
      <c r="F109" s="16"/>
    </row>
    <row r="110" spans="1:6" ht="12.75">
      <c r="A110" s="11" t="s">
        <v>13</v>
      </c>
      <c r="B110" s="10">
        <v>2.19</v>
      </c>
      <c r="C110" s="13">
        <f t="shared" si="8"/>
        <v>58.79284868309562</v>
      </c>
      <c r="D110" s="10">
        <f>(B108*B110)</f>
        <v>8.4972</v>
      </c>
      <c r="E110" s="16">
        <f>ROUND((C109*B108*B110*336)/($C$4),-1)</f>
        <v>3800</v>
      </c>
      <c r="F110" s="16">
        <f>ROUND(((($C$3-E110)/$C$3)*100),0)</f>
        <v>42</v>
      </c>
    </row>
    <row r="111" spans="1:6" ht="12.75">
      <c r="A111" s="11" t="s">
        <v>14</v>
      </c>
      <c r="B111" s="10">
        <v>1.52</v>
      </c>
      <c r="C111" s="13">
        <f t="shared" si="8"/>
        <v>84.70811751051276</v>
      </c>
      <c r="D111" s="10">
        <f>(B108*B111)</f>
        <v>5.8976</v>
      </c>
      <c r="E111" s="16">
        <f>ROUND((C110*B108*B111*336)/($C$4),-1)</f>
        <v>4520</v>
      </c>
      <c r="F111" s="16">
        <f>ROUND(((($C$3-E111)/$C$3)*100),0)</f>
        <v>30</v>
      </c>
    </row>
    <row r="112" spans="1:6" ht="12.75">
      <c r="A112" s="11" t="s">
        <v>15</v>
      </c>
      <c r="B112" s="10">
        <v>0.97</v>
      </c>
      <c r="C112" s="13">
        <f t="shared" si="8"/>
        <v>132.73849341853546</v>
      </c>
      <c r="D112" s="10">
        <f>(B108*B112)</f>
        <v>3.7636</v>
      </c>
      <c r="E112" s="16">
        <f>ROUND((C111*B108*B112*336)/($C$4),-1)</f>
        <v>4150</v>
      </c>
      <c r="F112" s="16">
        <f>ROUND(((($C$3-E112)/$C$3)*100),0)</f>
        <v>36</v>
      </c>
    </row>
    <row r="113" spans="1:6" ht="12.75">
      <c r="A113" s="11" t="s">
        <v>16</v>
      </c>
      <c r="B113" s="10">
        <v>0.73</v>
      </c>
      <c r="C113" s="13">
        <f t="shared" si="8"/>
        <v>176.37854604928688</v>
      </c>
      <c r="D113" s="10">
        <f>(B108*B113)</f>
        <v>2.8324</v>
      </c>
      <c r="E113" s="16">
        <f>ROUND((C112*B108*B113*336)/($C$4),-1)</f>
        <v>4900</v>
      </c>
      <c r="F113" s="16">
        <f>ROUND(((($C$3-E113)/$C$3)*100),0)</f>
        <v>25</v>
      </c>
    </row>
    <row r="114" spans="1:6" ht="12.75">
      <c r="A114" s="11" t="s">
        <v>34</v>
      </c>
      <c r="B114" s="10">
        <v>0.6</v>
      </c>
      <c r="C114" s="15">
        <f t="shared" si="8"/>
        <v>214.59389769329903</v>
      </c>
      <c r="D114" s="10">
        <f>(B108*B114)</f>
        <v>2.328</v>
      </c>
      <c r="E114" s="16">
        <f>ROUND((C113*B108*B114*336)/($C$4),-1)</f>
        <v>5350</v>
      </c>
      <c r="F114" s="16">
        <f>ROUND(((($C$3-E114)/$C$3)*100),0)</f>
        <v>18</v>
      </c>
    </row>
    <row r="115" spans="1:6" ht="12.75">
      <c r="A115" s="9" t="s">
        <v>17</v>
      </c>
      <c r="B115" s="12"/>
      <c r="C115" s="14">
        <f>($C$5*B108*B114*336)/($C$4)</f>
        <v>2273.860465116279</v>
      </c>
      <c r="D115" s="10"/>
      <c r="E115" s="16"/>
      <c r="F115" s="16"/>
    </row>
    <row r="117" spans="1:6" ht="12.75">
      <c r="A117" s="11" t="s">
        <v>5</v>
      </c>
      <c r="B117" s="1" t="s">
        <v>45</v>
      </c>
      <c r="C117" s="12"/>
      <c r="D117" s="8" t="s">
        <v>7</v>
      </c>
      <c r="E117" s="17" t="s">
        <v>30</v>
      </c>
      <c r="F117" s="17" t="s">
        <v>32</v>
      </c>
    </row>
    <row r="118" spans="1:6" ht="12.75">
      <c r="A118" s="11"/>
      <c r="B118" s="1" t="s">
        <v>8</v>
      </c>
      <c r="C118" s="1" t="s">
        <v>9</v>
      </c>
      <c r="D118" s="1" t="s">
        <v>10</v>
      </c>
      <c r="E118" s="17">
        <f>$C$3</f>
        <v>6500</v>
      </c>
      <c r="F118" s="17" t="s">
        <v>33</v>
      </c>
    </row>
    <row r="119" spans="1:6" ht="12.75">
      <c r="A119" s="11" t="s">
        <v>11</v>
      </c>
      <c r="B119" s="10">
        <v>3.88</v>
      </c>
      <c r="C119" s="13"/>
      <c r="D119" s="1" t="s">
        <v>8</v>
      </c>
      <c r="E119" s="17" t="s">
        <v>31</v>
      </c>
      <c r="F119" s="17"/>
    </row>
    <row r="120" spans="1:6" ht="12.75">
      <c r="A120" s="11" t="s">
        <v>12</v>
      </c>
      <c r="B120" s="10">
        <v>3.5</v>
      </c>
      <c r="C120" s="13">
        <f>((($C$3/$B$108/B120))*(($C$4/2)*2*3.1457))*(0.000947)</f>
        <v>36.78752531885126</v>
      </c>
      <c r="D120" s="10">
        <f>(B119*B120)</f>
        <v>13.58</v>
      </c>
      <c r="E120" s="16"/>
      <c r="F120" s="16"/>
    </row>
    <row r="121" spans="1:6" ht="12.75">
      <c r="A121" s="11" t="s">
        <v>13</v>
      </c>
      <c r="B121" s="10">
        <v>1.89</v>
      </c>
      <c r="C121" s="13">
        <f>((($C$3/$B$108/B121))*(($C$4/2)*2*3.1457))*(0.000947)</f>
        <v>68.12504688676158</v>
      </c>
      <c r="D121" s="10">
        <f>(B119*B121)</f>
        <v>7.3332</v>
      </c>
      <c r="E121" s="16">
        <f>ROUND((C120*B119*B121*336)/($C$4),-1)</f>
        <v>3510</v>
      </c>
      <c r="F121" s="16">
        <f>ROUND(((($C$3-E121)/$C$3)*100),0)</f>
        <v>46</v>
      </c>
    </row>
    <row r="122" spans="1:6" ht="12.75">
      <c r="A122" s="11" t="s">
        <v>14</v>
      </c>
      <c r="B122" s="10">
        <v>1.32</v>
      </c>
      <c r="C122" s="13">
        <f>((($C$3/$B$108/B122))*(($C$4/2)*2*3.1457))*(0.000947)</f>
        <v>97.54268076968137</v>
      </c>
      <c r="D122" s="10">
        <f>(B119*B122)</f>
        <v>5.1216</v>
      </c>
      <c r="E122" s="16">
        <f>ROUND((C121*B119*B122*336)/($C$4),-1)</f>
        <v>4540</v>
      </c>
      <c r="F122" s="16">
        <f>ROUND(((($C$3-E122)/$C$3)*100),0)</f>
        <v>30</v>
      </c>
    </row>
    <row r="123" spans="1:6" ht="12.75">
      <c r="A123" s="11" t="s">
        <v>15</v>
      </c>
      <c r="B123" s="10">
        <v>1.07</v>
      </c>
      <c r="C123" s="13">
        <f>((($C$3/$B$108/B123))*(($C$4/2)*2*3.1457))*(0.000947)</f>
        <v>120.33302674390596</v>
      </c>
      <c r="D123" s="10">
        <f>(B119*B123)</f>
        <v>4.1516</v>
      </c>
      <c r="E123" s="16">
        <f>ROUND((C122*B119*B123*336)/($C$4),-1)</f>
        <v>5270</v>
      </c>
      <c r="F123" s="16">
        <f>ROUND(((($C$3-E123)/$C$3)*100),0)</f>
        <v>19</v>
      </c>
    </row>
    <row r="124" spans="1:6" ht="12.75">
      <c r="A124" s="11" t="s">
        <v>16</v>
      </c>
      <c r="B124" s="10">
        <v>0.73</v>
      </c>
      <c r="C124" s="13">
        <f>((($C$3/$B$108/B124))*(($C$4/2)*2*3.1457))*(0.000947)</f>
        <v>176.37854604928688</v>
      </c>
      <c r="D124" s="10">
        <f>(B119*B124)</f>
        <v>2.8324</v>
      </c>
      <c r="E124" s="16">
        <f>ROUND((C123*B119*B124*336)/($C$4),-1)</f>
        <v>4440</v>
      </c>
      <c r="F124" s="16">
        <f>ROUND(((($C$3-E124)/$C$3)*100),0)</f>
        <v>32</v>
      </c>
    </row>
    <row r="125" spans="1:6" ht="12.75">
      <c r="A125" s="11" t="s">
        <v>34</v>
      </c>
      <c r="B125" s="10">
        <v>0.6</v>
      </c>
      <c r="C125" s="15">
        <f>((($C$3/$B$119/B125))*(($C$4/2)*2*3.1457))*(0.000947)</f>
        <v>214.59389769329903</v>
      </c>
      <c r="D125" s="10">
        <f>(B119*B125)</f>
        <v>2.328</v>
      </c>
      <c r="E125" s="16">
        <f>ROUND((C124*B119*B125*336)/($C$4),-1)</f>
        <v>5350</v>
      </c>
      <c r="F125" s="16">
        <f>ROUND(((($C$3-E125)/$C$3)*100),0)</f>
        <v>18</v>
      </c>
    </row>
    <row r="126" spans="1:6" ht="12.75">
      <c r="A126" s="9" t="s">
        <v>17</v>
      </c>
      <c r="B126" s="12"/>
      <c r="C126" s="14">
        <f>($C$5*B119*B125*336)/($C$4)</f>
        <v>2273.860465116279</v>
      </c>
      <c r="D126" s="10"/>
      <c r="E126" s="16"/>
      <c r="F126" s="16"/>
    </row>
  </sheetData>
  <printOptions/>
  <pageMargins left="1.25" right="1.25" top="1" bottom="1" header="0.5" footer="0.75"/>
  <pageSetup fitToHeight="5" fitToWidth="1" horizontalDpi="200" verticalDpi="200" orientation="portrait" scale="78" r:id="rId1"/>
  <headerFooter alignWithMargins="0">
    <oddHeader>&amp;CAudi Trans Ratio Chart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35"/>
  <sheetViews>
    <sheetView tabSelected="1" workbookViewId="0" topLeftCell="A1">
      <selection activeCell="C4" sqref="C4"/>
    </sheetView>
  </sheetViews>
  <sheetFormatPr defaultColWidth="9.140625" defaultRowHeight="12.75"/>
  <cols>
    <col min="1" max="1" width="27.57421875" style="2" customWidth="1"/>
    <col min="2" max="2" width="14.421875" style="2" customWidth="1"/>
    <col min="3" max="3" width="17.28125" style="2" customWidth="1"/>
    <col min="4" max="4" width="15.140625" style="2" customWidth="1"/>
    <col min="5" max="5" width="12.7109375" style="2" customWidth="1"/>
    <col min="6" max="6" width="11.7109375" style="2" customWidth="1"/>
    <col min="7" max="16384" width="10.00390625" style="2" customWidth="1"/>
  </cols>
  <sheetData>
    <row r="1" spans="1:6" ht="15" customHeight="1">
      <c r="A1" s="3" t="s">
        <v>0</v>
      </c>
      <c r="B1" s="3"/>
      <c r="C1" s="5"/>
      <c r="D1" s="5"/>
      <c r="E1" s="5"/>
      <c r="F1" s="5"/>
    </row>
    <row r="2" spans="1:6" ht="15" customHeight="1">
      <c r="A2" s="3" t="s">
        <v>1</v>
      </c>
      <c r="B2" s="3"/>
      <c r="C2" s="5"/>
      <c r="D2" s="5"/>
      <c r="E2" s="5"/>
      <c r="F2" s="5"/>
    </row>
    <row r="3" spans="1:6" ht="12.75">
      <c r="A3" s="4" t="s">
        <v>2</v>
      </c>
      <c r="B3" s="6"/>
      <c r="C3" s="7">
        <v>7800</v>
      </c>
      <c r="D3" s="7"/>
      <c r="E3" s="7"/>
      <c r="F3" s="7"/>
    </row>
    <row r="4" spans="1:6" ht="12.75">
      <c r="A4" s="4" t="s">
        <v>3</v>
      </c>
      <c r="B4" s="6"/>
      <c r="C4" s="7">
        <v>25.8</v>
      </c>
      <c r="D4" s="7"/>
      <c r="E4" s="7"/>
      <c r="F4" s="7"/>
    </row>
    <row r="5" spans="1:6" ht="12.75">
      <c r="A5" s="4" t="s">
        <v>4</v>
      </c>
      <c r="B5" s="6"/>
      <c r="C5" s="7">
        <v>75</v>
      </c>
      <c r="D5" s="7"/>
      <c r="E5" s="7"/>
      <c r="F5" s="7"/>
    </row>
    <row r="7" spans="1:6" ht="12.75">
      <c r="A7" s="9" t="s">
        <v>5</v>
      </c>
      <c r="B7" s="8" t="s">
        <v>6</v>
      </c>
      <c r="C7" s="12"/>
      <c r="D7" s="8" t="s">
        <v>7</v>
      </c>
      <c r="E7" s="17" t="s">
        <v>30</v>
      </c>
      <c r="F7" s="17" t="s">
        <v>32</v>
      </c>
    </row>
    <row r="8" spans="1:6" ht="12.75">
      <c r="A8" s="9"/>
      <c r="B8" s="1" t="s">
        <v>8</v>
      </c>
      <c r="C8" s="1" t="s">
        <v>9</v>
      </c>
      <c r="D8" s="1" t="s">
        <v>10</v>
      </c>
      <c r="E8" s="17">
        <f>$C$3</f>
        <v>7800</v>
      </c>
      <c r="F8" s="17" t="s">
        <v>33</v>
      </c>
    </row>
    <row r="9" spans="1:6" ht="12.75">
      <c r="A9" s="9" t="s">
        <v>11</v>
      </c>
      <c r="B9" s="10">
        <v>4.11</v>
      </c>
      <c r="C9" s="13"/>
      <c r="D9" s="1" t="s">
        <v>8</v>
      </c>
      <c r="E9" s="17" t="s">
        <v>31</v>
      </c>
      <c r="F9" s="17"/>
    </row>
    <row r="10" spans="1:6" ht="12.75">
      <c r="A10" s="9" t="s">
        <v>12</v>
      </c>
      <c r="B10" s="10">
        <v>3.6</v>
      </c>
      <c r="C10" s="13">
        <f>((($C$3/$B$9/B10))*(($C$4/2)*2*3.1457))*(0.000947)</f>
        <v>40.51699868856448</v>
      </c>
      <c r="D10" s="10">
        <f>(B9*B10)</f>
        <v>14.796000000000001</v>
      </c>
      <c r="E10" s="16"/>
      <c r="F10" s="16"/>
    </row>
    <row r="11" spans="1:6" ht="12.75">
      <c r="A11" s="9" t="s">
        <v>13</v>
      </c>
      <c r="B11" s="10">
        <v>2.13</v>
      </c>
      <c r="C11" s="13">
        <f>((($C$3/$B$9/B11))*(($C$4/2)*2*3.1457))*(0.000947)</f>
        <v>68.47943440320758</v>
      </c>
      <c r="D11" s="10">
        <f>(B9*B11)</f>
        <v>8.7543</v>
      </c>
      <c r="E11" s="16">
        <f>ROUND((C10*B9*B11*336)/($C$4),-1)</f>
        <v>4620</v>
      </c>
      <c r="F11" s="16">
        <f>ROUND(((($C$3-E11)/$C$3)*100),0)</f>
        <v>41</v>
      </c>
    </row>
    <row r="12" spans="1:6" ht="12.75">
      <c r="A12" s="9" t="s">
        <v>14</v>
      </c>
      <c r="B12" s="10">
        <v>1.46</v>
      </c>
      <c r="C12" s="13">
        <f>((($C$3/$B$9/B12))*(($C$4/2)*2*3.1457))*(0.000947)</f>
        <v>99.90492827317269</v>
      </c>
      <c r="D12" s="10">
        <f>(B9*B12)</f>
        <v>6.0006</v>
      </c>
      <c r="E12" s="16">
        <f>ROUND((C11*B9*B12*336)/($C$4),-1)</f>
        <v>5350</v>
      </c>
      <c r="F12" s="16">
        <f>ROUND(((($C$3-E12)/$C$3)*100),0)</f>
        <v>31</v>
      </c>
    </row>
    <row r="13" spans="1:6" ht="12.75">
      <c r="A13" s="9" t="s">
        <v>15</v>
      </c>
      <c r="B13" s="10">
        <v>1.07</v>
      </c>
      <c r="C13" s="13">
        <f>((($C$3/$B$9/B13))*(($C$4/2)*2*3.1457))*(0.000947)</f>
        <v>136.31887409236649</v>
      </c>
      <c r="D13" s="10">
        <f>(B9*B13)</f>
        <v>4.3977</v>
      </c>
      <c r="E13" s="16">
        <f>ROUND((C12*B9*B13*336)/($C$4),-1)</f>
        <v>5720</v>
      </c>
      <c r="F13" s="16">
        <f>ROUND(((($C$3-E13)/$C$3)*100),0)</f>
        <v>27</v>
      </c>
    </row>
    <row r="14" spans="1:6" ht="12.75">
      <c r="A14" s="9" t="s">
        <v>16</v>
      </c>
      <c r="B14" s="10">
        <v>0.86</v>
      </c>
      <c r="C14" s="15">
        <f>((($C$3/$B$9/B14))*(($C$4/2)*2*3.1457))*(0.000947)</f>
        <v>169.60604102189782</v>
      </c>
      <c r="D14" s="10">
        <f>(B9*B14)</f>
        <v>3.5346</v>
      </c>
      <c r="E14" s="16">
        <f>ROUND((C13*B9*B14*336)/($C$4),-1)</f>
        <v>6280</v>
      </c>
      <c r="F14" s="16">
        <f>ROUND(((($C$3-E14)/$C$3)*100),0)</f>
        <v>19</v>
      </c>
    </row>
    <row r="15" spans="1:6" ht="12.75">
      <c r="A15" s="9" t="s">
        <v>17</v>
      </c>
      <c r="B15" s="10"/>
      <c r="C15" s="14">
        <f>($C$5*B9*B14*336)/($C$4)</f>
        <v>3452.399999999999</v>
      </c>
      <c r="D15" s="10"/>
      <c r="E15" s="16"/>
      <c r="F15" s="16"/>
    </row>
    <row r="17" spans="1:6" ht="12.75">
      <c r="A17" s="11" t="s">
        <v>5</v>
      </c>
      <c r="B17" s="1" t="s">
        <v>18</v>
      </c>
      <c r="C17" s="12"/>
      <c r="D17" s="8" t="s">
        <v>7</v>
      </c>
      <c r="E17" s="17" t="s">
        <v>30</v>
      </c>
      <c r="F17" s="17" t="s">
        <v>32</v>
      </c>
    </row>
    <row r="18" spans="1:6" ht="12.75">
      <c r="A18" s="11"/>
      <c r="B18" s="1" t="s">
        <v>8</v>
      </c>
      <c r="C18" s="1" t="s">
        <v>9</v>
      </c>
      <c r="D18" s="1" t="s">
        <v>10</v>
      </c>
      <c r="E18" s="17">
        <f>$C$3</f>
        <v>7800</v>
      </c>
      <c r="F18" s="17" t="s">
        <v>33</v>
      </c>
    </row>
    <row r="19" spans="1:6" ht="12.75">
      <c r="A19" s="11" t="s">
        <v>11</v>
      </c>
      <c r="B19" s="10">
        <v>4.11</v>
      </c>
      <c r="C19" s="13"/>
      <c r="D19" s="1" t="s">
        <v>8</v>
      </c>
      <c r="E19" s="17" t="s">
        <v>31</v>
      </c>
      <c r="F19" s="17"/>
    </row>
    <row r="20" spans="1:6" ht="12.75">
      <c r="A20" s="11" t="s">
        <v>12</v>
      </c>
      <c r="B20" s="10">
        <v>3.6</v>
      </c>
      <c r="C20" s="13">
        <f>((($C$3/$B$19/B20))*(($C$4/2)*2*3.1457))*(0.000947)</f>
        <v>40.51699868856448</v>
      </c>
      <c r="D20" s="10">
        <f>(B19*B20)</f>
        <v>14.796000000000001</v>
      </c>
      <c r="E20" s="16"/>
      <c r="F20" s="16"/>
    </row>
    <row r="21" spans="1:6" ht="12.75">
      <c r="A21" s="11" t="s">
        <v>13</v>
      </c>
      <c r="B21" s="10">
        <v>2.12</v>
      </c>
      <c r="C21" s="13">
        <f>((($C$3/$B$19/B21))*(($C$4/2)*2*3.1457))*(0.000947)</f>
        <v>68.80245060322271</v>
      </c>
      <c r="D21" s="10">
        <f>(B19*B21)</f>
        <v>8.7132</v>
      </c>
      <c r="E21" s="16">
        <f>ROUND((C20*B19*B21*336)/($C$4),-1)</f>
        <v>4600</v>
      </c>
      <c r="F21" s="16">
        <f>ROUND(((($C$3-E21)/$C$3)*100),0)</f>
        <v>41</v>
      </c>
    </row>
    <row r="22" spans="1:6" ht="12.75">
      <c r="A22" s="11" t="s">
        <v>14</v>
      </c>
      <c r="B22" s="10">
        <v>1.45</v>
      </c>
      <c r="C22" s="13">
        <f>((($C$3/$B$19/B22))*(($C$4/2)*2*3.1457))*(0.000947)</f>
        <v>100.59392777850492</v>
      </c>
      <c r="D22" s="10">
        <f>(B19*B22)</f>
        <v>5.9595</v>
      </c>
      <c r="E22" s="16">
        <f>ROUND((C21*B19*B22*336)/($C$4),-1)</f>
        <v>5340</v>
      </c>
      <c r="F22" s="16">
        <f>ROUND(((($C$3-E22)/$C$3)*100),0)</f>
        <v>32</v>
      </c>
    </row>
    <row r="23" spans="1:6" ht="12.75">
      <c r="A23" s="11" t="s">
        <v>15</v>
      </c>
      <c r="B23" s="10">
        <v>1.02</v>
      </c>
      <c r="C23" s="13">
        <f>((($C$3/$B$19/B23))*(($C$4/2)*2*3.1457))*(0.000947)</f>
        <v>143.0011718419923</v>
      </c>
      <c r="D23" s="10">
        <f>(B19*B23)</f>
        <v>4.192200000000001</v>
      </c>
      <c r="E23" s="16">
        <f>ROUND((C22*B19*B23*336)/($C$4),-1)</f>
        <v>5490</v>
      </c>
      <c r="F23" s="16">
        <f>ROUND(((($C$3-E23)/$C$3)*100),0)</f>
        <v>30</v>
      </c>
    </row>
    <row r="24" spans="1:6" ht="12.75">
      <c r="A24" s="11" t="s">
        <v>16</v>
      </c>
      <c r="B24" s="10">
        <v>0.85</v>
      </c>
      <c r="C24" s="15">
        <f>((($C$3/$B$19/B24))*(($C$4/2)*2*3.1457))*(0.000947)</f>
        <v>171.60140621039076</v>
      </c>
      <c r="D24" s="10">
        <f>(B19*B24)</f>
        <v>3.4935</v>
      </c>
      <c r="E24" s="16">
        <f>ROUND((C23*B19*B24*336)/($C$4),-1)</f>
        <v>6510</v>
      </c>
      <c r="F24" s="16">
        <f>ROUND(((($C$3-E24)/$C$3)*100),0)</f>
        <v>17</v>
      </c>
    </row>
    <row r="25" spans="1:6" ht="12.75">
      <c r="A25" s="9" t="s">
        <v>17</v>
      </c>
      <c r="B25" s="12"/>
      <c r="C25" s="14">
        <f>($C$5*B19*B24*336)/($C$4)</f>
        <v>3412.255813953488</v>
      </c>
      <c r="D25" s="10"/>
      <c r="E25" s="16"/>
      <c r="F25" s="16"/>
    </row>
    <row r="27" spans="1:6" ht="12.75">
      <c r="A27" s="9" t="s">
        <v>5</v>
      </c>
      <c r="B27" s="8" t="s">
        <v>19</v>
      </c>
      <c r="C27" s="12"/>
      <c r="D27" s="8" t="s">
        <v>7</v>
      </c>
      <c r="E27" s="17" t="s">
        <v>30</v>
      </c>
      <c r="F27" s="17" t="s">
        <v>32</v>
      </c>
    </row>
    <row r="28" spans="1:6" ht="12.75">
      <c r="A28" s="9"/>
      <c r="B28" s="1" t="s">
        <v>8</v>
      </c>
      <c r="C28" s="1" t="s">
        <v>9</v>
      </c>
      <c r="D28" s="1" t="s">
        <v>10</v>
      </c>
      <c r="E28" s="17">
        <f>$C$3</f>
        <v>7800</v>
      </c>
      <c r="F28" s="17" t="s">
        <v>33</v>
      </c>
    </row>
    <row r="29" spans="1:6" ht="12.75">
      <c r="A29" s="9" t="s">
        <v>11</v>
      </c>
      <c r="B29" s="10">
        <v>3.89</v>
      </c>
      <c r="C29" s="13"/>
      <c r="D29" s="1" t="s">
        <v>8</v>
      </c>
      <c r="E29" s="17" t="s">
        <v>31</v>
      </c>
      <c r="F29" s="17"/>
    </row>
    <row r="30" spans="1:6" ht="12.75">
      <c r="A30" s="9" t="s">
        <v>12</v>
      </c>
      <c r="B30" s="10">
        <v>3.6</v>
      </c>
      <c r="C30" s="13">
        <f>((($C$3/$B$29/B30))*(($C$4/2)*2*3.1457))*(0.000947)</f>
        <v>42.808448485861184</v>
      </c>
      <c r="D30" s="10">
        <f>(B29*B30)</f>
        <v>14.004000000000001</v>
      </c>
      <c r="E30" s="16"/>
      <c r="F30" s="16"/>
    </row>
    <row r="31" spans="1:6" ht="12.75">
      <c r="A31" s="9" t="s">
        <v>13</v>
      </c>
      <c r="B31" s="10">
        <v>2.13</v>
      </c>
      <c r="C31" s="13">
        <f>((($C$3/$B$29/B31))*(($C$4/2)*2*3.1457))*(0.000947)</f>
        <v>72.35230730004709</v>
      </c>
      <c r="D31" s="10">
        <f>(B29*B31)</f>
        <v>8.2857</v>
      </c>
      <c r="E31" s="16">
        <f>ROUND((C30*B29*B31*336)/($C$4),-1)</f>
        <v>4620</v>
      </c>
      <c r="F31" s="16">
        <f>ROUND(((($C$3-E31)/$C$3)*100),0)</f>
        <v>41</v>
      </c>
    </row>
    <row r="32" spans="1:6" ht="12.75">
      <c r="A32" s="9" t="s">
        <v>14</v>
      </c>
      <c r="B32" s="10">
        <v>1.46</v>
      </c>
      <c r="C32" s="13">
        <f>((($C$3/$B$29/B32))*(($C$4/2)*2*3.1457))*(0.000947)</f>
        <v>105.55507845828787</v>
      </c>
      <c r="D32" s="10">
        <f>(B29*B32)</f>
        <v>5.6794</v>
      </c>
      <c r="E32" s="16">
        <f>ROUND((C31*B29*B32*336)/($C$4),-1)</f>
        <v>5350</v>
      </c>
      <c r="F32" s="16">
        <f>ROUND(((($C$3-E32)/$C$3)*100),0)</f>
        <v>31</v>
      </c>
    </row>
    <row r="33" spans="1:6" ht="12.75">
      <c r="A33" s="9" t="s">
        <v>15</v>
      </c>
      <c r="B33" s="10">
        <v>1.07</v>
      </c>
      <c r="C33" s="13">
        <f>((($C$3/$B$29/B33))*(($C$4/2)*2*3.1457))*(0.000947)</f>
        <v>144.02842481224323</v>
      </c>
      <c r="D33" s="10">
        <f>(B29*B33)</f>
        <v>4.1623</v>
      </c>
      <c r="E33" s="16">
        <f>ROUND((C32*B29*B33*336)/($C$4),-1)</f>
        <v>5720</v>
      </c>
      <c r="F33" s="16">
        <f>ROUND(((($C$3-E33)/$C$3)*100),0)</f>
        <v>27</v>
      </c>
    </row>
    <row r="34" spans="1:6" ht="12.75">
      <c r="A34" s="9" t="s">
        <v>16</v>
      </c>
      <c r="B34" s="10">
        <v>0.86</v>
      </c>
      <c r="C34" s="15">
        <f>((($C$3/$B$29/B34))*(($C$4/2)*2*3.1457))*(0.000947)</f>
        <v>179.1981564524422</v>
      </c>
      <c r="D34" s="10">
        <f>(B29*B34)</f>
        <v>3.3454</v>
      </c>
      <c r="E34" s="16">
        <f>ROUND((C33*B29*B34*336)/($C$4),-1)</f>
        <v>6280</v>
      </c>
      <c r="F34" s="16">
        <f>ROUND(((($C$3-E34)/$C$3)*100),0)</f>
        <v>19</v>
      </c>
    </row>
    <row r="35" spans="1:6" ht="12.75">
      <c r="A35" s="9" t="s">
        <v>17</v>
      </c>
      <c r="B35" s="10"/>
      <c r="C35" s="14">
        <f>($C$5*B29*B34*336)/($C$4)</f>
        <v>3267.6</v>
      </c>
      <c r="D35" s="10"/>
      <c r="E35" s="16"/>
      <c r="F35" s="16"/>
    </row>
    <row r="37" spans="1:6" ht="12.75">
      <c r="A37" s="9" t="s">
        <v>5</v>
      </c>
      <c r="B37" s="8" t="s">
        <v>20</v>
      </c>
      <c r="C37" s="12"/>
      <c r="D37" s="8" t="s">
        <v>7</v>
      </c>
      <c r="E37" s="17" t="s">
        <v>30</v>
      </c>
      <c r="F37" s="17" t="s">
        <v>32</v>
      </c>
    </row>
    <row r="38" spans="1:6" ht="12.75">
      <c r="A38" s="11"/>
      <c r="B38" s="1" t="s">
        <v>8</v>
      </c>
      <c r="C38" s="1" t="s">
        <v>9</v>
      </c>
      <c r="D38" s="1" t="s">
        <v>10</v>
      </c>
      <c r="E38" s="17">
        <f>$C$3</f>
        <v>7800</v>
      </c>
      <c r="F38" s="17" t="s">
        <v>33</v>
      </c>
    </row>
    <row r="39" spans="1:6" ht="12.75">
      <c r="A39" s="11" t="s">
        <v>11</v>
      </c>
      <c r="B39" s="10">
        <v>3.89</v>
      </c>
      <c r="C39" s="13"/>
      <c r="D39" s="1" t="s">
        <v>8</v>
      </c>
      <c r="E39" s="17" t="s">
        <v>31</v>
      </c>
      <c r="F39" s="17"/>
    </row>
    <row r="40" spans="1:6" ht="12.75">
      <c r="A40" s="11" t="s">
        <v>12</v>
      </c>
      <c r="B40" s="10">
        <v>3.6</v>
      </c>
      <c r="C40" s="13">
        <f>((($C$3/$B$39/B40))*(($C$4/2)*2*3.1457))*(0.000947)</f>
        <v>42.808448485861184</v>
      </c>
      <c r="D40" s="10">
        <f>(B39*B40)</f>
        <v>14.004000000000001</v>
      </c>
      <c r="E40" s="16"/>
      <c r="F40" s="16"/>
    </row>
    <row r="41" spans="1:6" ht="12.75">
      <c r="A41" s="11" t="s">
        <v>13</v>
      </c>
      <c r="B41" s="10">
        <v>2.13</v>
      </c>
      <c r="C41" s="13">
        <f>((($C$3/$B$39/B41))*(($C$4/2)*2*3.1457))*(0.000947)</f>
        <v>72.35230730004709</v>
      </c>
      <c r="D41" s="10">
        <f>(B39*B41)</f>
        <v>8.2857</v>
      </c>
      <c r="E41" s="16">
        <f>ROUND((C40*B39*B41*336)/($C$4),-1)</f>
        <v>4620</v>
      </c>
      <c r="F41" s="16">
        <f>ROUND(((($C$3-E41)/$C$3)*100),0)</f>
        <v>41</v>
      </c>
    </row>
    <row r="42" spans="1:6" ht="12.75">
      <c r="A42" s="11" t="s">
        <v>14</v>
      </c>
      <c r="B42" s="10">
        <v>1.46</v>
      </c>
      <c r="C42" s="13">
        <f>((($C$3/$B$39/B42))*(($C$4/2)*2*3.1457))*(0.000947)</f>
        <v>105.55507845828787</v>
      </c>
      <c r="D42" s="10">
        <f>(B39*B42)</f>
        <v>5.6794</v>
      </c>
      <c r="E42" s="16">
        <f>ROUND((C41*B39*B42*336)/($C$4),-1)</f>
        <v>5350</v>
      </c>
      <c r="F42" s="16">
        <f>ROUND(((($C$3-E42)/$C$3)*100),0)</f>
        <v>31</v>
      </c>
    </row>
    <row r="43" spans="1:6" ht="12.75">
      <c r="A43" s="11" t="s">
        <v>15</v>
      </c>
      <c r="B43" s="10">
        <v>1.07</v>
      </c>
      <c r="C43" s="13">
        <f>((($C$3/$B$39/B43))*(($C$4/2)*2*3.1457))*(0.000947)</f>
        <v>144.02842481224323</v>
      </c>
      <c r="D43" s="10">
        <f>(B39*B43)</f>
        <v>4.1623</v>
      </c>
      <c r="E43" s="16">
        <f>ROUND((C42*B39*B43*336)/($C$4),-1)</f>
        <v>5720</v>
      </c>
      <c r="F43" s="16">
        <f>ROUND(((($C$3-E43)/$C$3)*100),0)</f>
        <v>27</v>
      </c>
    </row>
    <row r="44" spans="1:6" ht="12.75">
      <c r="A44" s="11" t="s">
        <v>16</v>
      </c>
      <c r="B44" s="10">
        <v>0.83</v>
      </c>
      <c r="C44" s="15">
        <f>((($C$3/$B$39/B44))*(($C$4/2)*2*3.1457))*(0.000947)</f>
        <v>185.67519825192804</v>
      </c>
      <c r="D44" s="10">
        <f>(B39*B44)</f>
        <v>3.2287</v>
      </c>
      <c r="E44" s="16">
        <f>ROUND((C43*B39*B44*336)/($C$4),-1)</f>
        <v>6060</v>
      </c>
      <c r="F44" s="16">
        <f>ROUND(((($C$3-E44)/$C$3)*100),0)</f>
        <v>22</v>
      </c>
    </row>
    <row r="45" spans="1:6" ht="12.75">
      <c r="A45" s="9" t="s">
        <v>17</v>
      </c>
      <c r="B45" s="10"/>
      <c r="C45" s="14">
        <f>($C$5*B39*B44*336)/($C$4)</f>
        <v>3153.613953488372</v>
      </c>
      <c r="D45" s="10"/>
      <c r="E45" s="16"/>
      <c r="F45" s="16"/>
    </row>
    <row r="47" spans="1:6" ht="12.75">
      <c r="A47" s="9" t="s">
        <v>5</v>
      </c>
      <c r="B47" s="1" t="s">
        <v>21</v>
      </c>
      <c r="C47" s="12"/>
      <c r="D47" s="8" t="s">
        <v>7</v>
      </c>
      <c r="E47" s="17" t="s">
        <v>30</v>
      </c>
      <c r="F47" s="17" t="s">
        <v>32</v>
      </c>
    </row>
    <row r="48" spans="1:6" ht="12.75">
      <c r="A48" s="9"/>
      <c r="B48" s="1" t="s">
        <v>8</v>
      </c>
      <c r="C48" s="1" t="s">
        <v>9</v>
      </c>
      <c r="D48" s="1" t="s">
        <v>10</v>
      </c>
      <c r="E48" s="17">
        <f>$C$3</f>
        <v>7800</v>
      </c>
      <c r="F48" s="17" t="s">
        <v>33</v>
      </c>
    </row>
    <row r="49" spans="1:6" ht="12.75">
      <c r="A49" s="9" t="s">
        <v>11</v>
      </c>
      <c r="B49" s="10">
        <v>4.11</v>
      </c>
      <c r="C49" s="13"/>
      <c r="D49" s="1" t="s">
        <v>8</v>
      </c>
      <c r="E49" s="17" t="s">
        <v>31</v>
      </c>
      <c r="F49" s="17"/>
    </row>
    <row r="50" spans="1:6" ht="12.75">
      <c r="A50" s="9" t="s">
        <v>12</v>
      </c>
      <c r="B50" s="10">
        <v>3.6</v>
      </c>
      <c r="C50" s="13">
        <f>((($C$3/$B$49/B50))*(($C$4/2)*2*3.1457))*(0.000947)</f>
        <v>40.51699868856448</v>
      </c>
      <c r="D50" s="10">
        <f>(B49*B50)</f>
        <v>14.796000000000001</v>
      </c>
      <c r="E50" s="16"/>
      <c r="F50" s="16"/>
    </row>
    <row r="51" spans="1:6" ht="12.75">
      <c r="A51" s="9" t="s">
        <v>13</v>
      </c>
      <c r="B51" s="10">
        <v>2.13</v>
      </c>
      <c r="C51" s="13">
        <f>((($C$3/$B$49/B51))*(($C$4/2)*2*3.1457))*(0.000947)</f>
        <v>68.47943440320758</v>
      </c>
      <c r="D51" s="10">
        <f>(B49*B51)</f>
        <v>8.7543</v>
      </c>
      <c r="E51" s="16">
        <f>ROUND((C50*B49*B51*336)/($C$4),-1)</f>
        <v>4620</v>
      </c>
      <c r="F51" s="16">
        <f>ROUND(((($C$3-E51)/$C$3)*100),0)</f>
        <v>41</v>
      </c>
    </row>
    <row r="52" spans="1:6" ht="12.75">
      <c r="A52" s="9" t="s">
        <v>14</v>
      </c>
      <c r="B52" s="10">
        <v>1.36</v>
      </c>
      <c r="C52" s="13">
        <f>((($C$3/$B$49/B52))*(($C$4/2)*2*3.1457))*(0.000947)</f>
        <v>107.25087888149422</v>
      </c>
      <c r="D52" s="10">
        <f>(B49*B52)</f>
        <v>5.589600000000001</v>
      </c>
      <c r="E52" s="16">
        <f>ROUND((C51*B49*B52*336)/($C$4),-1)</f>
        <v>4980</v>
      </c>
      <c r="F52" s="16">
        <f>ROUND(((($C$3-E52)/$C$3)*100),0)</f>
        <v>36</v>
      </c>
    </row>
    <row r="53" spans="1:6" ht="12.75">
      <c r="A53" s="9" t="s">
        <v>15</v>
      </c>
      <c r="B53" s="10">
        <v>0.97</v>
      </c>
      <c r="C53" s="13">
        <f>((($C$3/$B$49/B53))*(($C$4/2)*2*3.1457))*(0.000947)</f>
        <v>150.37236626683725</v>
      </c>
      <c r="D53" s="10">
        <f>(B49*B53)</f>
        <v>3.9867000000000004</v>
      </c>
      <c r="E53" s="16">
        <f>ROUND((C52*B49*B53*336)/($C$4),-1)</f>
        <v>5570</v>
      </c>
      <c r="F53" s="16">
        <f>ROUND(((($C$3-E53)/$C$3)*100),0)</f>
        <v>29</v>
      </c>
    </row>
    <row r="54" spans="1:6" ht="12.75">
      <c r="A54" s="9" t="s">
        <v>16</v>
      </c>
      <c r="B54" s="10">
        <v>0.73</v>
      </c>
      <c r="C54" s="15">
        <f>((($C$3/$B$49/B54))*(($C$4/2)*2*3.1457))*(0.000947)</f>
        <v>199.80985654634537</v>
      </c>
      <c r="D54" s="10">
        <f>(B49*B54)</f>
        <v>3.0003</v>
      </c>
      <c r="E54" s="16">
        <f>ROUND((C53*B49*B54*336)/($C$4),-1)</f>
        <v>5880</v>
      </c>
      <c r="F54" s="16">
        <f>ROUND(((($C$3-E54)/$C$3)*100),0)</f>
        <v>25</v>
      </c>
    </row>
    <row r="55" spans="1:6" ht="12.75">
      <c r="A55" s="9" t="s">
        <v>17</v>
      </c>
      <c r="C55" s="14">
        <f>($C$5*B49*B54*336)/($C$4)</f>
        <v>2930.5255813953486</v>
      </c>
      <c r="D55" s="10"/>
      <c r="E55" s="16"/>
      <c r="F55" s="16"/>
    </row>
    <row r="57" spans="1:6" ht="12.75">
      <c r="A57" s="11" t="s">
        <v>5</v>
      </c>
      <c r="B57" s="1" t="s">
        <v>22</v>
      </c>
      <c r="C57" s="12"/>
      <c r="D57" s="8" t="s">
        <v>7</v>
      </c>
      <c r="E57" s="17" t="s">
        <v>30</v>
      </c>
      <c r="F57" s="17" t="s">
        <v>32</v>
      </c>
    </row>
    <row r="58" spans="1:6" ht="12.75">
      <c r="A58" s="11"/>
      <c r="B58" s="1" t="s">
        <v>8</v>
      </c>
      <c r="C58" s="1" t="s">
        <v>9</v>
      </c>
      <c r="D58" s="1" t="s">
        <v>10</v>
      </c>
      <c r="E58" s="17">
        <f>$C$3</f>
        <v>7800</v>
      </c>
      <c r="F58" s="17" t="s">
        <v>33</v>
      </c>
    </row>
    <row r="59" spans="1:6" ht="12.75">
      <c r="A59" s="11" t="s">
        <v>11</v>
      </c>
      <c r="B59" s="10">
        <v>3.89</v>
      </c>
      <c r="C59" s="13"/>
      <c r="D59" s="1" t="s">
        <v>8</v>
      </c>
      <c r="E59" s="17" t="s">
        <v>31</v>
      </c>
      <c r="F59" s="17"/>
    </row>
    <row r="60" spans="1:6" ht="12.75">
      <c r="A60" s="11" t="s">
        <v>12</v>
      </c>
      <c r="B60" s="10">
        <v>3.6</v>
      </c>
      <c r="C60" s="13">
        <f>((($C$3/$B$59/B60))*(($C$4/2)*2*3.1457))*(0.000947)</f>
        <v>42.808448485861184</v>
      </c>
      <c r="D60" s="10">
        <f>(B59*B60)</f>
        <v>14.004000000000001</v>
      </c>
      <c r="E60" s="16"/>
      <c r="F60" s="16"/>
    </row>
    <row r="61" spans="1:6" ht="12.75">
      <c r="A61" s="11" t="s">
        <v>13</v>
      </c>
      <c r="B61" s="10">
        <v>2.12</v>
      </c>
      <c r="C61" s="13">
        <f>((($C$3/$B$59/B61))*(($C$4/2)*2*3.1457))*(0.000947)</f>
        <v>72.69359176844351</v>
      </c>
      <c r="D61" s="10">
        <f>(B59*B61)</f>
        <v>8.2468</v>
      </c>
      <c r="E61" s="16">
        <f>ROUND((C60*B59*B61*336)/($C$4),-1)</f>
        <v>4600</v>
      </c>
      <c r="F61" s="16">
        <f>ROUND(((($C$3-E61)/$C$3)*100),0)</f>
        <v>41</v>
      </c>
    </row>
    <row r="62" spans="1:6" ht="12.75">
      <c r="A62" s="11" t="s">
        <v>14</v>
      </c>
      <c r="B62" s="10">
        <v>1.36</v>
      </c>
      <c r="C62" s="13">
        <f>((($C$3/$B$59/B62))*(($C$4/2)*2*3.1457))*(0.000947)</f>
        <v>113.31648128610314</v>
      </c>
      <c r="D62" s="10">
        <f>(B59*B62)</f>
        <v>5.290400000000001</v>
      </c>
      <c r="E62" s="16">
        <f>ROUND((C61*B59*B62*336)/($C$4),-1)</f>
        <v>5010</v>
      </c>
      <c r="F62" s="16">
        <f>ROUND(((($C$3-E62)/$C$3)*100),0)</f>
        <v>36</v>
      </c>
    </row>
    <row r="63" spans="1:6" ht="12.75">
      <c r="A63" s="11" t="s">
        <v>15</v>
      </c>
      <c r="B63" s="10">
        <v>0.96</v>
      </c>
      <c r="C63" s="13">
        <f>((($C$3/$B$59/B63))*(($C$4/2)*2*3.1457))*(0.000947)</f>
        <v>160.53168182197948</v>
      </c>
      <c r="D63" s="10">
        <f>(B59*B63)</f>
        <v>3.7344</v>
      </c>
      <c r="E63" s="16">
        <f>ROUND((C62*B59*B63*336)/($C$4),-1)</f>
        <v>5510</v>
      </c>
      <c r="F63" s="16">
        <f>ROUND(((($C$3-E63)/$C$3)*100),0)</f>
        <v>29</v>
      </c>
    </row>
    <row r="64" spans="1:6" ht="12.75">
      <c r="A64" s="11" t="s">
        <v>16</v>
      </c>
      <c r="B64" s="10">
        <v>0.77</v>
      </c>
      <c r="C64" s="15">
        <f>((($C$3/$B$59/B64))*(($C$4/2)*2*3.1457))*(0.000947)</f>
        <v>200.14339551831202</v>
      </c>
      <c r="D64" s="10">
        <f>(B59*B64)</f>
        <v>2.9953000000000003</v>
      </c>
      <c r="E64" s="16">
        <f>ROUND((C63*B59*B64*336)/($C$4),-1)</f>
        <v>6260</v>
      </c>
      <c r="F64" s="16">
        <f>ROUND(((($C$3-E64)/$C$3)*100),0)</f>
        <v>20</v>
      </c>
    </row>
    <row r="65" spans="1:6" ht="12.75">
      <c r="A65" s="9" t="s">
        <v>17</v>
      </c>
      <c r="B65" s="12"/>
      <c r="C65" s="14">
        <f>($C$5*B59*B64*336)/($C$4)</f>
        <v>2925.641860465116</v>
      </c>
      <c r="D65" s="10"/>
      <c r="E65" s="16"/>
      <c r="F65" s="16"/>
    </row>
    <row r="67" spans="1:6" ht="12.75">
      <c r="A67" s="9" t="s">
        <v>5</v>
      </c>
      <c r="B67" s="8" t="s">
        <v>23</v>
      </c>
      <c r="C67" s="12"/>
      <c r="D67" s="8" t="s">
        <v>7</v>
      </c>
      <c r="E67" s="17" t="s">
        <v>30</v>
      </c>
      <c r="F67" s="17" t="s">
        <v>32</v>
      </c>
    </row>
    <row r="68" spans="1:6" ht="12.75">
      <c r="A68" s="11"/>
      <c r="B68" s="1" t="s">
        <v>8</v>
      </c>
      <c r="C68" s="1" t="s">
        <v>9</v>
      </c>
      <c r="D68" s="1" t="s">
        <v>10</v>
      </c>
      <c r="E68" s="17">
        <f>$C$3</f>
        <v>7800</v>
      </c>
      <c r="F68" s="17" t="s">
        <v>33</v>
      </c>
    </row>
    <row r="69" spans="1:6" ht="12.75">
      <c r="A69" s="11" t="s">
        <v>11</v>
      </c>
      <c r="B69" s="10">
        <v>3.89</v>
      </c>
      <c r="C69" s="13"/>
      <c r="D69" s="1" t="s">
        <v>8</v>
      </c>
      <c r="E69" s="17" t="s">
        <v>31</v>
      </c>
      <c r="F69" s="17"/>
    </row>
    <row r="70" spans="1:6" ht="12.75">
      <c r="A70" s="11" t="s">
        <v>12</v>
      </c>
      <c r="B70" s="10">
        <v>3.6</v>
      </c>
      <c r="C70" s="13">
        <f>((($C$3/$B$69/B70))*(($C$4/2)*2*3.1457))*(0.000947)</f>
        <v>42.808448485861184</v>
      </c>
      <c r="D70" s="10">
        <f>(B69*B70)</f>
        <v>14.004000000000001</v>
      </c>
      <c r="E70" s="16"/>
      <c r="F70" s="16"/>
    </row>
    <row r="71" spans="1:6" ht="12.75">
      <c r="A71" s="11" t="s">
        <v>13</v>
      </c>
      <c r="B71" s="10">
        <v>2.13</v>
      </c>
      <c r="C71" s="13">
        <f>((($C$3/$B$69/B71))*(($C$4/2)*2*3.1457))*(0.000947)</f>
        <v>72.35230730004709</v>
      </c>
      <c r="D71" s="10">
        <f>(B69*B71)</f>
        <v>8.2857</v>
      </c>
      <c r="E71" s="16">
        <f>ROUND((C70*B69*B71*336)/($C$4),-1)</f>
        <v>4620</v>
      </c>
      <c r="F71" s="16">
        <f>ROUND(((($C$3-E71)/$C$3)*100),0)</f>
        <v>41</v>
      </c>
    </row>
    <row r="72" spans="1:6" ht="12.75">
      <c r="A72" s="11" t="s">
        <v>14</v>
      </c>
      <c r="B72" s="10">
        <v>1.36</v>
      </c>
      <c r="C72" s="13">
        <f>((($C$3/$B$69/B72))*(($C$4/2)*2*3.1457))*(0.000947)</f>
        <v>113.31648128610314</v>
      </c>
      <c r="D72" s="10">
        <f>(B69*B72)</f>
        <v>5.290400000000001</v>
      </c>
      <c r="E72" s="16">
        <f>ROUND((C71*B69*B72*336)/($C$4),-1)</f>
        <v>4980</v>
      </c>
      <c r="F72" s="16">
        <f>ROUND(((($C$3-E72)/$C$3)*100),0)</f>
        <v>36</v>
      </c>
    </row>
    <row r="73" spans="1:6" ht="12.75">
      <c r="A73" s="11" t="s">
        <v>15</v>
      </c>
      <c r="B73" s="10">
        <v>0.97</v>
      </c>
      <c r="C73" s="13">
        <f>((($C$3/$B$69/B73))*(($C$4/2)*2*3.1457))*(0.000947)</f>
        <v>158.8767160300003</v>
      </c>
      <c r="D73" s="10">
        <f>(B69*B73)</f>
        <v>3.7733</v>
      </c>
      <c r="E73" s="16">
        <f>ROUND((C72*B69*B73*336)/($C$4),-1)</f>
        <v>5570</v>
      </c>
      <c r="F73" s="16">
        <f>ROUND(((($C$3-E73)/$C$3)*100),0)</f>
        <v>29</v>
      </c>
    </row>
    <row r="74" spans="1:6" ht="12.75">
      <c r="A74" s="11" t="s">
        <v>16</v>
      </c>
      <c r="B74" s="10">
        <v>0.73</v>
      </c>
      <c r="C74" s="15">
        <f>((($C$3/$B$69/B74))*(($C$4/2)*2*3.1457))*(0.000947)</f>
        <v>211.11015691657573</v>
      </c>
      <c r="D74" s="10">
        <f>(B69*B74)</f>
        <v>2.8397</v>
      </c>
      <c r="E74" s="16">
        <f>ROUND((C73*B69*B74*336)/($C$4),-1)</f>
        <v>5880</v>
      </c>
      <c r="F74" s="16">
        <f>ROUND(((($C$3-E74)/$C$3)*100),0)</f>
        <v>25</v>
      </c>
    </row>
    <row r="75" spans="1:6" ht="12.75">
      <c r="A75" s="9" t="s">
        <v>17</v>
      </c>
      <c r="B75" s="10"/>
      <c r="C75" s="14">
        <f>($C$5*B69*B74*336)/($C$4)</f>
        <v>2773.6604651162793</v>
      </c>
      <c r="D75" s="10"/>
      <c r="E75" s="16"/>
      <c r="F75" s="16"/>
    </row>
    <row r="77" spans="1:6" ht="12.75">
      <c r="A77" s="11" t="s">
        <v>5</v>
      </c>
      <c r="B77" s="1" t="s">
        <v>24</v>
      </c>
      <c r="C77" s="12"/>
      <c r="D77" s="8" t="s">
        <v>7</v>
      </c>
      <c r="E77" s="17" t="s">
        <v>30</v>
      </c>
      <c r="F77" s="17" t="s">
        <v>32</v>
      </c>
    </row>
    <row r="78" spans="1:6" ht="12.75">
      <c r="A78" s="11"/>
      <c r="B78" s="1" t="s">
        <v>8</v>
      </c>
      <c r="C78" s="1" t="s">
        <v>9</v>
      </c>
      <c r="D78" s="1" t="s">
        <v>10</v>
      </c>
      <c r="E78" s="17">
        <f>$C$3</f>
        <v>7800</v>
      </c>
      <c r="F78" s="17" t="s">
        <v>33</v>
      </c>
    </row>
    <row r="79" spans="1:6" ht="12.75">
      <c r="A79" s="11" t="s">
        <v>11</v>
      </c>
      <c r="B79" s="10">
        <v>4.11</v>
      </c>
      <c r="C79" s="13"/>
      <c r="D79" s="1" t="s">
        <v>8</v>
      </c>
      <c r="E79" s="17" t="s">
        <v>31</v>
      </c>
      <c r="F79" s="17"/>
    </row>
    <row r="80" spans="1:6" ht="12.75">
      <c r="A80" s="11" t="s">
        <v>12</v>
      </c>
      <c r="B80" s="10">
        <v>3.46</v>
      </c>
      <c r="C80" s="13">
        <f>((($C$3/$B$79/B80))*(($C$4/2)*2*3.1457))*(0.000947)</f>
        <v>42.15641482047172</v>
      </c>
      <c r="D80" s="10">
        <f>(B79*B80)</f>
        <v>14.220600000000001</v>
      </c>
      <c r="E80" s="16"/>
      <c r="F80" s="16"/>
    </row>
    <row r="81" spans="1:6" ht="12.75">
      <c r="A81" s="11" t="s">
        <v>13</v>
      </c>
      <c r="B81" s="10">
        <v>1.79</v>
      </c>
      <c r="C81" s="13">
        <f>((($C$3/$B$79/B81))*(($C$4/2)*2*3.1457))*(0.000947)</f>
        <v>81.48670127309059</v>
      </c>
      <c r="D81" s="10">
        <f>(B79*B81)</f>
        <v>7.3569</v>
      </c>
      <c r="E81" s="16">
        <f>ROUND((C80*B79*B81*336)/($C$4),-1)</f>
        <v>4040</v>
      </c>
      <c r="F81" s="16">
        <f>ROUND(((($C$3-E81)/$C$3)*100),0)</f>
        <v>48</v>
      </c>
    </row>
    <row r="82" spans="1:6" ht="12.75">
      <c r="A82" s="11" t="s">
        <v>14</v>
      </c>
      <c r="B82" s="10">
        <v>1.13</v>
      </c>
      <c r="C82" s="13">
        <f>((($C$3/$B$79/B82))*(($C$4/2)*2*3.1457))*(0.000947)</f>
        <v>129.08070378657712</v>
      </c>
      <c r="D82" s="10">
        <f>(B79*B82)</f>
        <v>4.6443</v>
      </c>
      <c r="E82" s="16">
        <f>ROUND((C81*B79*B82*336)/($C$4),-1)</f>
        <v>4930</v>
      </c>
      <c r="F82" s="16">
        <f>ROUND(((($C$3-E82)/$C$3)*100),0)</f>
        <v>37</v>
      </c>
    </row>
    <row r="83" spans="1:6" ht="12.75">
      <c r="A83" s="11" t="s">
        <v>15</v>
      </c>
      <c r="B83" s="10">
        <v>0.83</v>
      </c>
      <c r="C83" s="13">
        <f>((($C$3/$B$79/B83))*(($C$4/2)*2*3.1457))*(0.000947)</f>
        <v>175.73637985401461</v>
      </c>
      <c r="D83" s="10">
        <f>(B79*B83)</f>
        <v>3.4113</v>
      </c>
      <c r="E83" s="16">
        <f>ROUND((C82*B79*B83*336)/($C$4),-1)</f>
        <v>5730</v>
      </c>
      <c r="F83" s="16">
        <f>ROUND(((($C$3-E83)/$C$3)*100),0)</f>
        <v>27</v>
      </c>
    </row>
    <row r="84" spans="1:6" ht="12.75">
      <c r="A84" s="11" t="s">
        <v>16</v>
      </c>
      <c r="B84" s="10">
        <v>0.68</v>
      </c>
      <c r="C84" s="15">
        <f>((($C$3/$B$79/B84))*(($C$4/2)*2*3.1457))*(0.000947)</f>
        <v>214.50175776298843</v>
      </c>
      <c r="D84" s="10">
        <f>(B79*B84)</f>
        <v>2.7948000000000004</v>
      </c>
      <c r="E84" s="16">
        <f>ROUND((C83*B79*B84*336)/($C$4),-1)</f>
        <v>6400</v>
      </c>
      <c r="F84" s="16">
        <f>ROUND(((($C$3-E84)/$C$3)*100),0)</f>
        <v>18</v>
      </c>
    </row>
    <row r="85" spans="1:6" ht="12.75">
      <c r="A85" s="9" t="s">
        <v>17</v>
      </c>
      <c r="B85" s="12"/>
      <c r="C85" s="14">
        <f>($C$5*B79*B84*336)/($C$4)</f>
        <v>2729.804651162791</v>
      </c>
      <c r="D85" s="10"/>
      <c r="E85" s="16"/>
      <c r="F85" s="16"/>
    </row>
    <row r="87" spans="1:6" ht="12.75">
      <c r="A87" s="9" t="s">
        <v>5</v>
      </c>
      <c r="B87" s="8" t="s">
        <v>25</v>
      </c>
      <c r="C87" s="12"/>
      <c r="D87" s="8" t="s">
        <v>7</v>
      </c>
      <c r="E87" s="17" t="s">
        <v>30</v>
      </c>
      <c r="F87" s="17" t="s">
        <v>32</v>
      </c>
    </row>
    <row r="88" spans="1:6" ht="12.75">
      <c r="A88" s="11"/>
      <c r="B88" s="1" t="s">
        <v>8</v>
      </c>
      <c r="C88" s="1" t="s">
        <v>9</v>
      </c>
      <c r="D88" s="1" t="s">
        <v>10</v>
      </c>
      <c r="E88" s="17">
        <f>$C$3</f>
        <v>7800</v>
      </c>
      <c r="F88" s="17" t="s">
        <v>33</v>
      </c>
    </row>
    <row r="89" spans="1:6" ht="12.75">
      <c r="A89" s="11" t="s">
        <v>11</v>
      </c>
      <c r="B89" s="10">
        <v>4.11</v>
      </c>
      <c r="C89" s="13"/>
      <c r="D89" s="1" t="s">
        <v>8</v>
      </c>
      <c r="E89" s="17" t="s">
        <v>31</v>
      </c>
      <c r="F89" s="17"/>
    </row>
    <row r="90" spans="1:6" ht="12.75">
      <c r="A90" s="11" t="s">
        <v>12</v>
      </c>
      <c r="B90" s="10">
        <v>3.46</v>
      </c>
      <c r="C90" s="13">
        <f>((($C$3/$B$89/B90))*(($C$4/2)*2*3.1457))*(0.000947)</f>
        <v>42.15641482047172</v>
      </c>
      <c r="D90" s="10">
        <f>(B89*B90)</f>
        <v>14.220600000000001</v>
      </c>
      <c r="E90" s="16"/>
      <c r="F90" s="16"/>
    </row>
    <row r="91" spans="1:6" ht="12.75">
      <c r="A91" s="11" t="s">
        <v>13</v>
      </c>
      <c r="B91" s="10">
        <v>1.79</v>
      </c>
      <c r="C91" s="13">
        <f>((($C$3/$B$89/B91))*(($C$4/2)*2*3.1457))*(0.000947)</f>
        <v>81.48670127309059</v>
      </c>
      <c r="D91" s="10">
        <f>(B89*B91)</f>
        <v>7.3569</v>
      </c>
      <c r="E91" s="16">
        <f>ROUND((C90*B89*B91*336)/($C$4),-1)</f>
        <v>4040</v>
      </c>
      <c r="F91" s="16">
        <f>ROUND(((($C$3-E91)/$C$3)*100),0)</f>
        <v>48</v>
      </c>
    </row>
    <row r="92" spans="1:6" ht="12.75">
      <c r="A92" s="11" t="s">
        <v>14</v>
      </c>
      <c r="B92" s="10">
        <v>1.13</v>
      </c>
      <c r="C92" s="13">
        <f>((($C$3/$B89/B92))*(($C$4/2)*2*3.1457))*(0.000947)</f>
        <v>129.08070378657712</v>
      </c>
      <c r="D92" s="10">
        <f>(B89*B92)</f>
        <v>4.6443</v>
      </c>
      <c r="E92" s="16">
        <f>ROUND((C91*B89*B92*336)/($C$4),-1)</f>
        <v>4930</v>
      </c>
      <c r="F92" s="16">
        <f>ROUND(((($C$3-E92)/$C$3)*100),0)</f>
        <v>37</v>
      </c>
    </row>
    <row r="93" spans="1:6" ht="12.75">
      <c r="A93" s="11" t="s">
        <v>15</v>
      </c>
      <c r="B93" s="10">
        <v>0.83</v>
      </c>
      <c r="C93" s="13">
        <f>((($C$3/$B89/B93))*(($C$4/2)*2*3.1457))*(0.000947)</f>
        <v>175.73637985401461</v>
      </c>
      <c r="D93" s="10">
        <f>(B89*B93)</f>
        <v>3.4113</v>
      </c>
      <c r="E93" s="16">
        <f>ROUND((C92*B89*B93*336)/($C$4),-1)</f>
        <v>5730</v>
      </c>
      <c r="F93" s="16">
        <f>ROUND(((($C$3-E93)/$C$3)*100),0)</f>
        <v>27</v>
      </c>
    </row>
    <row r="94" spans="1:6" ht="12.75">
      <c r="A94" s="11" t="s">
        <v>16</v>
      </c>
      <c r="B94" s="10">
        <v>0.68</v>
      </c>
      <c r="C94" s="15">
        <f>((($C$3/$B$89/B94))*(($C$4/2)*2*3.1457))*(0.000947)</f>
        <v>214.50175776298843</v>
      </c>
      <c r="D94" s="10">
        <f>(B89*B94)</f>
        <v>2.7948000000000004</v>
      </c>
      <c r="E94" s="16">
        <f>ROUND((C93*B89*B94*336)/($C$4),-1)</f>
        <v>6400</v>
      </c>
      <c r="F94" s="16">
        <f>ROUND(((($C$3-E94)/$C$3)*100),0)</f>
        <v>18</v>
      </c>
    </row>
    <row r="95" spans="1:6" ht="12.75">
      <c r="A95" s="9" t="s">
        <v>17</v>
      </c>
      <c r="B95" s="10"/>
      <c r="C95" s="14">
        <f>($C$5*B89*B94*336)/($C$4)</f>
        <v>2729.804651162791</v>
      </c>
      <c r="D95" s="10"/>
      <c r="E95" s="16"/>
      <c r="F95" s="16"/>
    </row>
    <row r="97" spans="1:6" ht="12.75">
      <c r="A97" s="11" t="s">
        <v>5</v>
      </c>
      <c r="B97" s="1" t="s">
        <v>26</v>
      </c>
      <c r="C97" s="12"/>
      <c r="D97" s="8" t="s">
        <v>7</v>
      </c>
      <c r="E97" s="17" t="s">
        <v>30</v>
      </c>
      <c r="F97" s="17" t="s">
        <v>32</v>
      </c>
    </row>
    <row r="98" spans="1:6" ht="12.75">
      <c r="A98" s="11"/>
      <c r="B98" s="1" t="s">
        <v>8</v>
      </c>
      <c r="C98" s="1" t="s">
        <v>9</v>
      </c>
      <c r="D98" s="1" t="s">
        <v>10</v>
      </c>
      <c r="E98" s="17">
        <f>$C$3</f>
        <v>7800</v>
      </c>
      <c r="F98" s="17" t="s">
        <v>33</v>
      </c>
    </row>
    <row r="99" spans="1:6" ht="12.75">
      <c r="A99" s="11" t="s">
        <v>11</v>
      </c>
      <c r="B99" s="10">
        <v>3.89</v>
      </c>
      <c r="C99" s="13"/>
      <c r="D99" s="1" t="s">
        <v>8</v>
      </c>
      <c r="E99" s="17" t="s">
        <v>31</v>
      </c>
      <c r="F99" s="17"/>
    </row>
    <row r="100" spans="1:6" ht="12.75">
      <c r="A100" s="11" t="s">
        <v>12</v>
      </c>
      <c r="B100" s="10">
        <v>3.6</v>
      </c>
      <c r="C100" s="13">
        <f>((($C$3/$B$99/B100))*(($C$4/2)*2*3.1457))*(0.000947)</f>
        <v>42.808448485861184</v>
      </c>
      <c r="D100" s="10">
        <f>(B99*B100)</f>
        <v>14.004000000000001</v>
      </c>
      <c r="E100" s="16"/>
      <c r="F100" s="16"/>
    </row>
    <row r="101" spans="1:6" ht="12.75">
      <c r="A101" s="11" t="s">
        <v>13</v>
      </c>
      <c r="B101" s="10">
        <v>1.94</v>
      </c>
      <c r="C101" s="13">
        <f>((($C$3/$B$99/B101))*(($C$4/2)*2*3.1457))*(0.000947)</f>
        <v>79.43835801500015</v>
      </c>
      <c r="D101" s="10">
        <f>(B99*B101)</f>
        <v>7.5466</v>
      </c>
      <c r="E101" s="16">
        <f>ROUND((C100*B99*B101*336)/($C$4),-1)</f>
        <v>4210</v>
      </c>
      <c r="F101" s="16">
        <f>ROUND(((($C$3-E101)/$C$3)*100),0)</f>
        <v>46</v>
      </c>
    </row>
    <row r="102" spans="1:6" ht="12.75">
      <c r="A102" s="11" t="s">
        <v>14</v>
      </c>
      <c r="B102" s="10">
        <v>1.23</v>
      </c>
      <c r="C102" s="13">
        <f>((($C$3/$B$99/B102))*(($C$4/2)*2*3.1457))*(0.000947)</f>
        <v>125.2930199586181</v>
      </c>
      <c r="D102" s="10">
        <f>(B99*B102)</f>
        <v>4.7847</v>
      </c>
      <c r="E102" s="16">
        <f>ROUND((C101*B99*B102*336)/($C$4),-1)</f>
        <v>4950</v>
      </c>
      <c r="F102" s="16">
        <f>ROUND(((($C$3-E102)/$C$3)*100),0)</f>
        <v>37</v>
      </c>
    </row>
    <row r="103" spans="1:6" ht="12.75">
      <c r="A103" s="11" t="s">
        <v>15</v>
      </c>
      <c r="B103" s="10">
        <v>0.9</v>
      </c>
      <c r="C103" s="13">
        <f>((($C$3/$B$99/B103))*(($C$4/2)*2*3.1457))*(0.000947)</f>
        <v>171.23379394344474</v>
      </c>
      <c r="D103" s="10">
        <f>(B99*B103)</f>
        <v>3.5010000000000003</v>
      </c>
      <c r="E103" s="16">
        <f>ROUND((C102*B99*B103*336)/($C$4),-1)</f>
        <v>5710</v>
      </c>
      <c r="F103" s="16">
        <f>ROUND(((($C$3-E103)/$C$3)*100),0)</f>
        <v>27</v>
      </c>
    </row>
    <row r="104" spans="1:6" ht="12.75">
      <c r="A104" s="11" t="s">
        <v>16</v>
      </c>
      <c r="B104" s="10">
        <v>0.68</v>
      </c>
      <c r="C104" s="15">
        <f>((($C$3/$B$99/B104))*(($C$4/2)*2*3.1457))*(0.000947)</f>
        <v>226.63296257220628</v>
      </c>
      <c r="D104" s="10">
        <f>(B99*B104)</f>
        <v>2.6452000000000004</v>
      </c>
      <c r="E104" s="16">
        <f>ROUND((C103*B99*B104*336)/($C$4),-1)</f>
        <v>5900</v>
      </c>
      <c r="F104" s="16">
        <f>ROUND(((($C$3-E104)/$C$3)*100),0)</f>
        <v>24</v>
      </c>
    </row>
    <row r="105" spans="1:6" ht="12.75">
      <c r="A105" s="9" t="s">
        <v>17</v>
      </c>
      <c r="B105" s="12"/>
      <c r="C105" s="14">
        <f>($C$5*B99*B104*336)/($C$4)</f>
        <v>2583.683720930233</v>
      </c>
      <c r="D105" s="10"/>
      <c r="E105" s="16"/>
      <c r="F105" s="16"/>
    </row>
    <row r="107" spans="1:6" ht="12.75">
      <c r="A107" s="9" t="s">
        <v>5</v>
      </c>
      <c r="B107" s="8" t="s">
        <v>27</v>
      </c>
      <c r="C107" s="12"/>
      <c r="D107" s="8" t="s">
        <v>7</v>
      </c>
      <c r="E107" s="17" t="s">
        <v>30</v>
      </c>
      <c r="F107" s="17" t="s">
        <v>32</v>
      </c>
    </row>
    <row r="108" spans="1:6" ht="12.75">
      <c r="A108" s="11"/>
      <c r="B108" s="1" t="s">
        <v>8</v>
      </c>
      <c r="C108" s="1" t="s">
        <v>9</v>
      </c>
      <c r="D108" s="1" t="s">
        <v>10</v>
      </c>
      <c r="E108" s="17">
        <f>$C$3</f>
        <v>7800</v>
      </c>
      <c r="F108" s="17" t="s">
        <v>33</v>
      </c>
    </row>
    <row r="109" spans="1:6" ht="12.75">
      <c r="A109" s="11" t="s">
        <v>11</v>
      </c>
      <c r="B109" s="10">
        <v>5.22</v>
      </c>
      <c r="C109" s="13"/>
      <c r="D109" s="1" t="s">
        <v>8</v>
      </c>
      <c r="E109" s="17" t="s">
        <v>31</v>
      </c>
      <c r="F109" s="17"/>
    </row>
    <row r="110" spans="1:6" ht="12.75">
      <c r="A110" s="11" t="s">
        <v>12</v>
      </c>
      <c r="B110" s="10">
        <v>2.84</v>
      </c>
      <c r="C110" s="13">
        <f>((($C$3/$B$109/B110))*(($C$4/2)*2*3.1457))*(0.000947)</f>
        <v>40.43828669499758</v>
      </c>
      <c r="D110" s="10">
        <f>(B109*B110)</f>
        <v>14.824799999999998</v>
      </c>
      <c r="E110" s="16"/>
      <c r="F110" s="16"/>
    </row>
    <row r="111" spans="1:6" ht="12.75">
      <c r="A111" s="11" t="s">
        <v>13</v>
      </c>
      <c r="B111" s="10">
        <v>1.52</v>
      </c>
      <c r="C111" s="13">
        <f>((($C$3/$B$109/B111))*(($C$4/2)*2*3.1457))*(0.000947)</f>
        <v>75.55574619328495</v>
      </c>
      <c r="D111" s="10">
        <f>(B109*B111)</f>
        <v>7.9344</v>
      </c>
      <c r="E111" s="16">
        <f>ROUND((C110*B109*B111*336)/($C$4),-1)</f>
        <v>4180</v>
      </c>
      <c r="F111" s="16">
        <f>ROUND(((($C$3-E111)/$C$3)*100),0)</f>
        <v>46</v>
      </c>
    </row>
    <row r="112" spans="1:6" ht="12.75">
      <c r="A112" s="11" t="s">
        <v>14</v>
      </c>
      <c r="B112" s="10">
        <v>0.9</v>
      </c>
      <c r="C112" s="13">
        <f>((($C$3/$B$109/B112))*(($C$4/2)*2*3.1457))*(0.000947)</f>
        <v>127.60526023754791</v>
      </c>
      <c r="D112" s="10">
        <f>(B109*B112)</f>
        <v>4.6979999999999995</v>
      </c>
      <c r="E112" s="16">
        <f>ROUND((C111*B109*B112*336)/($C$4),-1)</f>
        <v>4620</v>
      </c>
      <c r="F112" s="16">
        <f>ROUND(((($C$3-E112)/$C$3)*100),0)</f>
        <v>41</v>
      </c>
    </row>
    <row r="113" spans="1:6" ht="12.75">
      <c r="A113" s="11" t="s">
        <v>15</v>
      </c>
      <c r="B113" s="10">
        <v>0.64</v>
      </c>
      <c r="C113" s="13">
        <f>((($C$3/$B$109/B113))*(($C$4/2)*2*3.1457))*(0.000947)</f>
        <v>179.44489720905176</v>
      </c>
      <c r="D113" s="10">
        <f>(B109*B113)</f>
        <v>3.3407999999999998</v>
      </c>
      <c r="E113" s="16">
        <f>ROUND((C112*B109*B113*336)/($C$4),-1)</f>
        <v>5550</v>
      </c>
      <c r="F113" s="16">
        <f>ROUND(((($C$3-E113)/$C$3)*100),0)</f>
        <v>29</v>
      </c>
    </row>
    <row r="114" spans="1:6" ht="12.75">
      <c r="A114" s="11" t="s">
        <v>16</v>
      </c>
      <c r="B114" s="10">
        <v>0.48</v>
      </c>
      <c r="C114" s="15">
        <f>((($C$3/$B$109/B114))*(($C$4/2)*2*3.1457))*(0.000947)</f>
        <v>239.25986294540235</v>
      </c>
      <c r="D114" s="10">
        <f>(B109*B114)</f>
        <v>2.5056</v>
      </c>
      <c r="E114" s="16">
        <f>ROUND((C113*B109*B114*336)/($C$4),-1)</f>
        <v>5860</v>
      </c>
      <c r="F114" s="16">
        <f>ROUND(((($C$3-E114)/$C$3)*100),0)</f>
        <v>25</v>
      </c>
    </row>
    <row r="115" spans="1:6" ht="12.75">
      <c r="A115" s="9" t="s">
        <v>17</v>
      </c>
      <c r="B115" s="10"/>
      <c r="C115" s="14">
        <f>($C$5*B109*B114*336)/($C$4)</f>
        <v>2447.3302325581394</v>
      </c>
      <c r="D115" s="10"/>
      <c r="E115" s="16"/>
      <c r="F115" s="16"/>
    </row>
    <row r="117" spans="1:6" ht="12.75">
      <c r="A117" s="11" t="s">
        <v>5</v>
      </c>
      <c r="B117" s="1" t="s">
        <v>28</v>
      </c>
      <c r="C117" s="12"/>
      <c r="D117" s="8" t="s">
        <v>7</v>
      </c>
      <c r="E117" s="17" t="s">
        <v>30</v>
      </c>
      <c r="F117" s="17" t="s">
        <v>32</v>
      </c>
    </row>
    <row r="118" spans="1:6" ht="12.75">
      <c r="A118" s="11"/>
      <c r="B118" s="1" t="s">
        <v>8</v>
      </c>
      <c r="C118" s="1" t="s">
        <v>9</v>
      </c>
      <c r="D118" s="1" t="s">
        <v>10</v>
      </c>
      <c r="E118" s="17">
        <f>$C$3</f>
        <v>7800</v>
      </c>
      <c r="F118" s="17" t="s">
        <v>33</v>
      </c>
    </row>
    <row r="119" spans="1:6" ht="12.75">
      <c r="A119" s="11" t="s">
        <v>11</v>
      </c>
      <c r="B119" s="10">
        <v>3.89</v>
      </c>
      <c r="C119" s="13"/>
      <c r="D119" s="1" t="s">
        <v>8</v>
      </c>
      <c r="E119" s="17" t="s">
        <v>31</v>
      </c>
      <c r="F119" s="17"/>
    </row>
    <row r="120" spans="1:6" ht="12.75">
      <c r="A120" s="11" t="s">
        <v>12</v>
      </c>
      <c r="B120" s="10">
        <v>3.6</v>
      </c>
      <c r="C120" s="13">
        <f>((($C$3/$B$119/B120))*(($C$4/2)*2*3.1457))*(0.000947)</f>
        <v>42.808448485861184</v>
      </c>
      <c r="D120" s="10">
        <f>(B119*B120)</f>
        <v>14.004000000000001</v>
      </c>
      <c r="E120" s="16"/>
      <c r="F120" s="16"/>
    </row>
    <row r="121" spans="1:6" ht="12.75">
      <c r="A121" s="11" t="s">
        <v>13</v>
      </c>
      <c r="B121" s="10">
        <v>1.88</v>
      </c>
      <c r="C121" s="13">
        <f>((($C$3/$B$119/B121))*(($C$4/2)*2*3.1457))*(0.000947)</f>
        <v>81.97362476015974</v>
      </c>
      <c r="D121" s="10">
        <f>(B119*B121)</f>
        <v>7.3132</v>
      </c>
      <c r="E121" s="16">
        <f>ROUND((C120*B119*B121*336)/($C$4),-1)</f>
        <v>4080</v>
      </c>
      <c r="F121" s="16">
        <f>ROUND(((($C$3-E121)/$C$3)*100),0)</f>
        <v>48</v>
      </c>
    </row>
    <row r="122" spans="1:6" ht="12.75">
      <c r="A122" s="11" t="s">
        <v>14</v>
      </c>
      <c r="B122" s="10">
        <v>1.19</v>
      </c>
      <c r="C122" s="13">
        <f>((($C$3/$B$119/B122))*(($C$4/2)*2*3.1457))*(0.000947)</f>
        <v>129.50455004126076</v>
      </c>
      <c r="D122" s="10">
        <f>(B119*B122)</f>
        <v>4.6291</v>
      </c>
      <c r="E122" s="16">
        <f>ROUND((C121*B119*B122*336)/($C$4),-1)</f>
        <v>4940</v>
      </c>
      <c r="F122" s="16">
        <f>ROUND(((($C$3-E122)/$C$3)*100),0)</f>
        <v>37</v>
      </c>
    </row>
    <row r="123" spans="1:6" ht="12.75">
      <c r="A123" s="11" t="s">
        <v>15</v>
      </c>
      <c r="B123" s="10">
        <v>0.84</v>
      </c>
      <c r="C123" s="13">
        <f>((($C$3/$B$119/B123))*(($C$4/2)*2*3.1457))*(0.000947)</f>
        <v>183.4647792251194</v>
      </c>
      <c r="D123" s="10">
        <f>(B119*B123)</f>
        <v>3.2676</v>
      </c>
      <c r="E123" s="16">
        <f>ROUND((C122*B119*B123*336)/($C$4),-1)</f>
        <v>5510</v>
      </c>
      <c r="F123" s="16">
        <f>ROUND(((($C$3-E123)/$C$3)*100),0)</f>
        <v>29</v>
      </c>
    </row>
    <row r="124" spans="1:6" ht="12.75">
      <c r="A124" s="11" t="s">
        <v>16</v>
      </c>
      <c r="B124" s="10">
        <v>0.64</v>
      </c>
      <c r="C124" s="15">
        <f>((($C$3/$B$119/B124))*(($C$4/2)*2*3.1457))*(0.000947)</f>
        <v>240.79752273296918</v>
      </c>
      <c r="D124" s="10">
        <f>(B119*B124)</f>
        <v>2.4896000000000003</v>
      </c>
      <c r="E124" s="16">
        <f>ROUND((C123*B119*B124*336)/($C$4),-1)</f>
        <v>5950</v>
      </c>
      <c r="F124" s="16">
        <f>ROUND(((($C$3-E124)/$C$3)*100),0)</f>
        <v>24</v>
      </c>
    </row>
    <row r="125" spans="1:6" ht="12.75">
      <c r="A125" s="9" t="s">
        <v>17</v>
      </c>
      <c r="B125" s="12"/>
      <c r="C125" s="14">
        <f>($C$5*B119*B124*336)/($C$4)</f>
        <v>2431.702325581395</v>
      </c>
      <c r="D125" s="10"/>
      <c r="E125" s="16"/>
      <c r="F125" s="16"/>
    </row>
    <row r="127" spans="1:6" ht="12.75">
      <c r="A127" s="11" t="s">
        <v>5</v>
      </c>
      <c r="B127" s="1" t="s">
        <v>29</v>
      </c>
      <c r="C127" s="12"/>
      <c r="D127" s="8" t="s">
        <v>7</v>
      </c>
      <c r="E127" s="17" t="s">
        <v>30</v>
      </c>
      <c r="F127" s="17" t="s">
        <v>32</v>
      </c>
    </row>
    <row r="128" spans="1:6" ht="12.75">
      <c r="A128" s="11"/>
      <c r="B128" s="1" t="s">
        <v>8</v>
      </c>
      <c r="C128" s="1" t="s">
        <v>9</v>
      </c>
      <c r="D128" s="1" t="s">
        <v>10</v>
      </c>
      <c r="E128" s="17">
        <f>$C$3</f>
        <v>7800</v>
      </c>
      <c r="F128" s="17" t="s">
        <v>33</v>
      </c>
    </row>
    <row r="129" spans="1:6" ht="12.75">
      <c r="A129" s="11" t="s">
        <v>11</v>
      </c>
      <c r="B129" s="10">
        <v>4.11</v>
      </c>
      <c r="C129" s="13"/>
      <c r="D129" s="1" t="s">
        <v>8</v>
      </c>
      <c r="E129" s="17" t="s">
        <v>31</v>
      </c>
      <c r="F129" s="17"/>
    </row>
    <row r="130" spans="1:6" ht="12.75">
      <c r="A130" s="11" t="s">
        <v>12</v>
      </c>
      <c r="B130" s="10">
        <v>3.46</v>
      </c>
      <c r="C130" s="13">
        <f>((($C$3/$B$129/B130))*(($C$4/2)*2*3.1457))*(0.000947)</f>
        <v>42.15641482047172</v>
      </c>
      <c r="D130" s="10">
        <f>(B129*B130)</f>
        <v>14.220600000000001</v>
      </c>
      <c r="E130" s="16"/>
      <c r="F130" s="16"/>
    </row>
    <row r="131" spans="1:6" ht="12.75">
      <c r="A131" s="11" t="s">
        <v>13</v>
      </c>
      <c r="B131" s="10">
        <v>1.79</v>
      </c>
      <c r="C131" s="13">
        <f>((($C$3/$B$129/B131))*(($C$4/2)*2*3.1457))*(0.000947)</f>
        <v>81.48670127309059</v>
      </c>
      <c r="D131" s="10">
        <f>(B129*B131)</f>
        <v>7.3569</v>
      </c>
      <c r="E131" s="16">
        <f>ROUND((C130*B129*B131*336)/($C$4),-1)</f>
        <v>4040</v>
      </c>
      <c r="F131" s="16">
        <f>ROUND(((($C$3-E131)/$C$3)*100),0)</f>
        <v>48</v>
      </c>
    </row>
    <row r="132" spans="1:6" ht="12.75">
      <c r="A132" s="11" t="s">
        <v>14</v>
      </c>
      <c r="B132" s="10">
        <v>1.07</v>
      </c>
      <c r="C132" s="13">
        <f>((($C$3/$B$129/B132))*(($C$4/2)*2*3.1457))*(0.000947)</f>
        <v>136.31887409236649</v>
      </c>
      <c r="D132" s="10">
        <f>(B129*B132)</f>
        <v>4.3977</v>
      </c>
      <c r="E132" s="16">
        <f>ROUND((C131*B129*B132*336)/($C$4),-1)</f>
        <v>4670</v>
      </c>
      <c r="F132" s="16">
        <f>ROUND(((($C$3-E132)/$C$3)*100),0)</f>
        <v>40</v>
      </c>
    </row>
    <row r="133" spans="1:6" ht="12.75">
      <c r="A133" s="11" t="s">
        <v>15</v>
      </c>
      <c r="B133" s="10">
        <v>0.78</v>
      </c>
      <c r="C133" s="13">
        <f>((($C$3/$B$129/B133))*(($C$4/2)*2*3.1457))*(0.000947)</f>
        <v>187.00153240875915</v>
      </c>
      <c r="D133" s="10">
        <f>(B129*B133)</f>
        <v>3.2058000000000004</v>
      </c>
      <c r="E133" s="16">
        <f>ROUND((C132*B129*B133*336)/($C$4),-1)</f>
        <v>5690</v>
      </c>
      <c r="F133" s="16">
        <f>ROUND(((($C$3-E133)/$C$3)*100),0)</f>
        <v>27</v>
      </c>
    </row>
    <row r="134" spans="1:6" ht="12.75">
      <c r="A134" s="11" t="s">
        <v>16</v>
      </c>
      <c r="B134" s="10">
        <v>0.6</v>
      </c>
      <c r="C134" s="15">
        <f>((($C$3/$B$129/B134))*(($C$4/2)*2*3.1457))*(0.000947)</f>
        <v>243.1019921313869</v>
      </c>
      <c r="D134" s="10">
        <f>(B129*B134)</f>
        <v>2.466</v>
      </c>
      <c r="E134" s="16">
        <f>ROUND((C133*B129*B134*336)/($C$4),-1)</f>
        <v>6010</v>
      </c>
      <c r="F134" s="16">
        <f>ROUND(((($C$3-E134)/$C$3)*100),0)</f>
        <v>23</v>
      </c>
    </row>
    <row r="135" spans="1:6" ht="12.75">
      <c r="A135" s="9" t="s">
        <v>17</v>
      </c>
      <c r="B135" s="12"/>
      <c r="C135" s="14">
        <f>($C$5*B129*B134*336)/($C$4)</f>
        <v>2408.6511627906975</v>
      </c>
      <c r="D135" s="10"/>
      <c r="E135" s="16"/>
      <c r="F135" s="16"/>
    </row>
  </sheetData>
  <printOptions/>
  <pageMargins left="1.25" right="1.25" top="1" bottom="1" header="0.5" footer="0.75"/>
  <pageSetup horizontalDpi="200" verticalDpi="200" orientation="portrait" r:id="rId1"/>
  <headerFooter alignWithMargins="0">
    <oddHeader>&amp;CAudi Trans Ratio Chart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Ron Earp, Ph.D.</cp:lastModifiedBy>
  <cp:lastPrinted>2004-01-05T07:58:53Z</cp:lastPrinted>
  <dcterms:created xsi:type="dcterms:W3CDTF">2001-06-19T05:12:39Z</dcterms:created>
  <dcterms:modified xsi:type="dcterms:W3CDTF">2005-10-24T13:52:39Z</dcterms:modified>
  <cp:category/>
  <cp:version/>
  <cp:contentType/>
  <cp:contentStatus/>
</cp:coreProperties>
</file>